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0" windowWidth="20490" windowHeight="9045"/>
  </bookViews>
  <sheets>
    <sheet name="Equation 1&amp;3" sheetId="5" r:id="rId1"/>
    <sheet name="Equation 2" sheetId="6" r:id="rId2"/>
  </sheets>
  <calcPr calcId="152511" concurrentCalc="0"/>
</workbook>
</file>

<file path=xl/calcChain.xml><?xml version="1.0" encoding="utf-8"?>
<calcChain xmlns="http://schemas.openxmlformats.org/spreadsheetml/2006/main">
  <c r="E7" i="6"/>
  <c r="G7"/>
  <c r="E9"/>
  <c r="G9"/>
  <c r="E8"/>
  <c r="B15"/>
  <c r="B17"/>
  <c r="B14"/>
  <c r="B16"/>
  <c r="B8" i="5"/>
  <c r="B9"/>
  <c r="B15"/>
  <c r="B14"/>
  <c r="E10"/>
  <c r="B11" i="6"/>
  <c r="B13"/>
  <c r="B12"/>
  <c r="B10" i="5"/>
  <c r="B11"/>
  <c r="B13"/>
  <c r="B12"/>
</calcChain>
</file>

<file path=xl/comments1.xml><?xml version="1.0" encoding="utf-8"?>
<comments xmlns="http://schemas.openxmlformats.org/spreadsheetml/2006/main">
  <authors>
    <author>shrout</author>
  </authors>
  <commentList>
    <comment ref="A3" authorId="0">
      <text>
        <r>
          <rPr>
            <b/>
            <sz val="9"/>
            <color indexed="81"/>
            <rFont val="Tahoma"/>
            <family val="2"/>
          </rPr>
          <t>shrout:</t>
        </r>
        <r>
          <rPr>
            <sz val="9"/>
            <color indexed="81"/>
            <rFont val="Tahoma"/>
            <family val="2"/>
          </rPr>
          <t xml:space="preserve">
Computes test of H0: B1-B2=0 and 95% confidence bound. Enter values in yellow boxes and read results in blue boxes. B1 and B2 are estimated effects and N is the total sample size. SE values are from regression output, as is the covariance of the B1, B2 estimates. If you only have the correlation of the estimates, you may enter it on line 8 to obtain the covariance on line 10. Copy this value into cell E5.</t>
        </r>
      </text>
    </comment>
  </commentList>
</comments>
</file>

<file path=xl/comments2.xml><?xml version="1.0" encoding="utf-8"?>
<comments xmlns="http://schemas.openxmlformats.org/spreadsheetml/2006/main">
  <authors>
    <author>shrout</author>
  </authors>
  <commentList>
    <comment ref="A3" authorId="0">
      <text>
        <r>
          <rPr>
            <b/>
            <sz val="9"/>
            <color indexed="81"/>
            <rFont val="Tahoma"/>
            <family val="2"/>
          </rPr>
          <t>shrout:</t>
        </r>
        <r>
          <rPr>
            <sz val="9"/>
            <color indexed="81"/>
            <rFont val="Tahoma"/>
            <family val="2"/>
          </rPr>
          <t xml:space="preserve">
Computes the Meng, Rubin, Rosnow (1992) test of the difference of two correlations [r(Y,1) and r(Y,2)] when x1 and x2 are correlated. Assumes the variables are approximately normal. Enter values in yellow boxes and read results in blue boxes. Two sets of 95% confidence bounds are reported. The first is in Fisher's z metric and the second is transformed back into a correlation metric.</t>
        </r>
      </text>
    </comment>
  </commentList>
</comments>
</file>

<file path=xl/sharedStrings.xml><?xml version="1.0" encoding="utf-8"?>
<sst xmlns="http://schemas.openxmlformats.org/spreadsheetml/2006/main" count="42" uniqueCount="37">
  <si>
    <t>Estimate</t>
  </si>
  <si>
    <t>SE</t>
  </si>
  <si>
    <t>N</t>
  </si>
  <si>
    <t>t(diff)</t>
  </si>
  <si>
    <t>df</t>
  </si>
  <si>
    <t>p(two tail)</t>
  </si>
  <si>
    <t>p(one tail)</t>
  </si>
  <si>
    <t>z1=</t>
  </si>
  <si>
    <t>rbar2=</t>
  </si>
  <si>
    <t>z2=</t>
  </si>
  <si>
    <t>f=</t>
  </si>
  <si>
    <t>h=</t>
  </si>
  <si>
    <t>Z=</t>
  </si>
  <si>
    <t>p(one-tailed)</t>
  </si>
  <si>
    <t>p(two-tailed)</t>
  </si>
  <si>
    <t>Meng, Rubin, Rosnow (1992) test of difference of dependent correlations</t>
  </si>
  <si>
    <t>95% Lower</t>
  </si>
  <si>
    <t>95% Upper</t>
  </si>
  <si>
    <t>Click HERE for instructions</t>
  </si>
  <si>
    <t>95% Lower Bnd (z)</t>
  </si>
  <si>
    <t>95% Upper Bnd (z)</t>
  </si>
  <si>
    <t xml:space="preserve">95% Lower Bnd (r) </t>
  </si>
  <si>
    <t xml:space="preserve">95% Upper Bnd (r) </t>
  </si>
  <si>
    <t>Prepared as supplemental material for Shrout &amp; Yip-Bannicq (2016),</t>
  </si>
  <si>
    <t xml:space="preserve"> Inferences About Competing Measures Based on Patterns of Binary Significance Tests are Questionable</t>
  </si>
  <si>
    <t>Psychological Methods</t>
  </si>
  <si>
    <t>BX</t>
  </si>
  <si>
    <t>Test of H0: BX-BW = 0 From Multiple Regression Model Y = B0 + BX*X + BW*W + e</t>
  </si>
  <si>
    <t>BW</t>
  </si>
  <si>
    <t>Cov(BX,BW)</t>
  </si>
  <si>
    <t>Corr(BX,BW)</t>
  </si>
  <si>
    <t>Computed Cov(BX,BW)</t>
  </si>
  <si>
    <t>BX-BW</t>
  </si>
  <si>
    <t>Se(BX-BW)</t>
  </si>
  <si>
    <t>r(Y,X)</t>
  </si>
  <si>
    <t>r(y,W)</t>
  </si>
  <si>
    <t>r(X,W)</t>
  </si>
</sst>
</file>

<file path=xl/styles.xml><?xml version="1.0" encoding="utf-8"?>
<styleSheet xmlns="http://schemas.openxmlformats.org/spreadsheetml/2006/main">
  <numFmts count="3">
    <numFmt numFmtId="164" formatCode="0.000"/>
    <numFmt numFmtId="165" formatCode="0.00000"/>
    <numFmt numFmtId="166" formatCode="0.0000"/>
  </numFmts>
  <fonts count="9">
    <font>
      <sz val="10"/>
      <name val="Arial"/>
    </font>
    <font>
      <sz val="9"/>
      <color indexed="81"/>
      <name val="Tahoma"/>
      <family val="2"/>
    </font>
    <font>
      <b/>
      <sz val="9"/>
      <color indexed="81"/>
      <name val="Tahoma"/>
      <family val="2"/>
    </font>
    <font>
      <sz val="12"/>
      <color indexed="8"/>
      <name val="Calibri"/>
      <family val="2"/>
    </font>
    <font>
      <b/>
      <sz val="12"/>
      <color indexed="8"/>
      <name val="Calibri"/>
      <family val="2"/>
    </font>
    <font>
      <b/>
      <i/>
      <sz val="14"/>
      <color indexed="8"/>
      <name val="Calibri"/>
      <family val="2"/>
    </font>
    <font>
      <b/>
      <sz val="14"/>
      <color indexed="8"/>
      <name val="Calibri"/>
      <family val="2"/>
    </font>
    <font>
      <i/>
      <sz val="12"/>
      <color indexed="8"/>
      <name val="Calibri"/>
      <family val="2"/>
    </font>
    <font>
      <sz val="11"/>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22"/>
        <bgColor indexed="64"/>
      </patternFill>
    </fill>
  </fills>
  <borders count="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25">
    <xf numFmtId="0" fontId="0" fillId="0" borderId="0" xfId="0"/>
    <xf numFmtId="0" fontId="3" fillId="0" borderId="0" xfId="1" applyFont="1"/>
    <xf numFmtId="0" fontId="4" fillId="0" borderId="0" xfId="1" applyFont="1"/>
    <xf numFmtId="0" fontId="4" fillId="0" borderId="0" xfId="1" applyFont="1" applyAlignment="1">
      <alignment horizontal="center"/>
    </xf>
    <xf numFmtId="0" fontId="3" fillId="2" borderId="0" xfId="1" applyFont="1" applyFill="1"/>
    <xf numFmtId="2" fontId="3" fillId="3" borderId="0" xfId="1" applyNumberFormat="1" applyFont="1" applyFill="1"/>
    <xf numFmtId="0" fontId="3" fillId="3" borderId="0" xfId="1" applyFont="1" applyFill="1"/>
    <xf numFmtId="165" fontId="3" fillId="3" borderId="0" xfId="1" applyNumberFormat="1" applyFont="1" applyFill="1"/>
    <xf numFmtId="0" fontId="5" fillId="0" borderId="0" xfId="1" applyFont="1"/>
    <xf numFmtId="0" fontId="4" fillId="4" borderId="0" xfId="1" applyFont="1" applyFill="1"/>
    <xf numFmtId="0" fontId="3" fillId="5" borderId="0" xfId="1" applyFont="1" applyFill="1" applyAlignment="1">
      <alignment horizontal="right"/>
    </xf>
    <xf numFmtId="164" fontId="3" fillId="5" borderId="0" xfId="1" applyNumberFormat="1" applyFont="1" applyFill="1"/>
    <xf numFmtId="0" fontId="3" fillId="5" borderId="0" xfId="1" applyFont="1" applyFill="1"/>
    <xf numFmtId="166" fontId="3" fillId="5" borderId="0" xfId="1" applyNumberFormat="1" applyFont="1" applyFill="1"/>
    <xf numFmtId="0" fontId="4" fillId="3" borderId="0" xfId="1" applyFont="1" applyFill="1" applyAlignment="1">
      <alignment horizontal="right"/>
    </xf>
    <xf numFmtId="166" fontId="4" fillId="3" borderId="0" xfId="1" applyNumberFormat="1" applyFont="1" applyFill="1"/>
    <xf numFmtId="0" fontId="4" fillId="3" borderId="0" xfId="1" applyFont="1" applyFill="1"/>
    <xf numFmtId="0" fontId="6" fillId="0" borderId="0" xfId="1" applyFont="1"/>
    <xf numFmtId="164" fontId="4" fillId="3" borderId="0" xfId="1" applyNumberFormat="1" applyFont="1" applyFill="1"/>
    <xf numFmtId="2" fontId="4" fillId="3" borderId="0" xfId="1" applyNumberFormat="1" applyFont="1" applyFill="1"/>
    <xf numFmtId="2" fontId="4" fillId="3" borderId="1" xfId="1" applyNumberFormat="1" applyFont="1" applyFill="1" applyBorder="1"/>
    <xf numFmtId="2" fontId="4" fillId="3" borderId="2" xfId="1" applyNumberFormat="1" applyFont="1" applyFill="1" applyBorder="1"/>
    <xf numFmtId="0" fontId="3" fillId="0" borderId="0" xfId="1" applyFont="1" applyFill="1"/>
    <xf numFmtId="0" fontId="3" fillId="0" borderId="0" xfId="1" applyFont="1" applyAlignment="1"/>
    <xf numFmtId="0" fontId="7" fillId="0" borderId="0" xfId="1" applyFont="1"/>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A11" sqref="A11"/>
    </sheetView>
  </sheetViews>
  <sheetFormatPr defaultRowHeight="15.75"/>
  <cols>
    <col min="1" max="1" width="13.7109375" style="1" customWidth="1"/>
    <col min="2" max="2" width="13.42578125" style="1" customWidth="1"/>
    <col min="3" max="16384" width="9.140625" style="1"/>
  </cols>
  <sheetData>
    <row r="1" spans="1:10" ht="18.75">
      <c r="A1" s="17" t="s">
        <v>27</v>
      </c>
    </row>
    <row r="3" spans="1:10">
      <c r="A3" s="2" t="s">
        <v>18</v>
      </c>
      <c r="H3" s="22"/>
      <c r="I3" s="22"/>
      <c r="J3" s="22"/>
    </row>
    <row r="4" spans="1:10">
      <c r="A4" s="2"/>
      <c r="B4" s="3" t="s">
        <v>0</v>
      </c>
      <c r="C4" s="3" t="s">
        <v>1</v>
      </c>
      <c r="D4" s="2"/>
      <c r="E4" s="2" t="s">
        <v>29</v>
      </c>
      <c r="H4" s="22"/>
      <c r="I4" s="22"/>
      <c r="J4" s="22"/>
    </row>
    <row r="5" spans="1:10">
      <c r="A5" s="2" t="s">
        <v>26</v>
      </c>
      <c r="B5" s="4">
        <v>1.641</v>
      </c>
      <c r="C5" s="4">
        <v>0.29299999999999998</v>
      </c>
      <c r="D5" s="2"/>
      <c r="E5" s="4">
        <v>-5.0999999999999997E-2</v>
      </c>
      <c r="H5" s="22"/>
      <c r="I5" s="22"/>
      <c r="J5" s="22"/>
    </row>
    <row r="6" spans="1:10">
      <c r="A6" s="2" t="s">
        <v>28</v>
      </c>
      <c r="B6" s="4">
        <v>-0.434</v>
      </c>
      <c r="C6" s="4">
        <v>0.29499999999999998</v>
      </c>
      <c r="D6" s="2"/>
      <c r="E6" s="2"/>
      <c r="H6" s="22"/>
      <c r="I6" s="22"/>
      <c r="J6" s="22"/>
    </row>
    <row r="7" spans="1:10">
      <c r="A7" s="2" t="s">
        <v>2</v>
      </c>
      <c r="B7" s="4">
        <v>99</v>
      </c>
      <c r="D7" s="2"/>
      <c r="E7" s="2" t="s">
        <v>30</v>
      </c>
    </row>
    <row r="8" spans="1:10">
      <c r="A8" s="2" t="s">
        <v>32</v>
      </c>
      <c r="B8" s="5">
        <f>B5-B6</f>
        <v>2.0750000000000002</v>
      </c>
      <c r="E8" s="4">
        <v>-0.59</v>
      </c>
    </row>
    <row r="9" spans="1:10">
      <c r="A9" s="2" t="s">
        <v>33</v>
      </c>
      <c r="B9" s="5">
        <f>SQRT(C5^2+C6^2-2*E5)</f>
        <v>0.52428427403461186</v>
      </c>
      <c r="D9" s="2"/>
      <c r="E9" s="2" t="s">
        <v>31</v>
      </c>
    </row>
    <row r="10" spans="1:10">
      <c r="A10" s="2" t="s">
        <v>3</v>
      </c>
      <c r="B10" s="5">
        <f>B8/B9</f>
        <v>3.9577765398757969</v>
      </c>
      <c r="D10" s="2"/>
      <c r="E10" s="6">
        <f>E8*C5*C6</f>
        <v>-5.0996649999999991E-2</v>
      </c>
    </row>
    <row r="11" spans="1:10">
      <c r="A11" s="2" t="s">
        <v>4</v>
      </c>
      <c r="B11" s="6">
        <f>B7-3</f>
        <v>96</v>
      </c>
      <c r="D11" s="2"/>
      <c r="E11" s="2"/>
    </row>
    <row r="12" spans="1:10">
      <c r="A12" s="2" t="s">
        <v>5</v>
      </c>
      <c r="B12" s="7">
        <f>(1-__xlfn.T.DIST(ABS($B$10),$B$11,TRUE))*2</f>
        <v>1.4503417956412967E-4</v>
      </c>
    </row>
    <row r="13" spans="1:10">
      <c r="A13" s="2" t="s">
        <v>6</v>
      </c>
      <c r="B13" s="7">
        <f>1-__xlfn.T.DIST(ABS($B$10),$B$11,TRUE)</f>
        <v>7.2517089782064836E-5</v>
      </c>
    </row>
    <row r="14" spans="1:10">
      <c r="A14" s="2" t="s">
        <v>16</v>
      </c>
      <c r="B14" s="5">
        <f>B8-__xlfn.T.INV.2T(0.05,B11)*B9</f>
        <v>1.0343039412633555</v>
      </c>
    </row>
    <row r="15" spans="1:10">
      <c r="A15" s="2" t="s">
        <v>17</v>
      </c>
      <c r="B15" s="5">
        <f>B8+__xlfn.T.INV.2T(0.05,B11)*B9</f>
        <v>3.1156960587366447</v>
      </c>
    </row>
    <row r="20" spans="1:1">
      <c r="A20" s="23" t="s">
        <v>23</v>
      </c>
    </row>
    <row r="21" spans="1:1">
      <c r="A21" s="1" t="s">
        <v>24</v>
      </c>
    </row>
    <row r="22" spans="1:1">
      <c r="A22" s="24" t="s">
        <v>25</v>
      </c>
    </row>
  </sheetData>
  <phoneticPr fontId="0" type="noConversion"/>
  <pageMargins left="0.7" right="0.7" top="0.75" bottom="0.75" header="0.3" footer="0.3"/>
  <pageSetup orientation="portrait" r:id="rId1"/>
  <headerFooter>
    <oddHeader>&amp;LSupplemental 
Materials&amp;CInferences About Competing Measures Based ...
by P. E. Shrout &amp; M. Yip-Bannicq, 2016, &amp;"Arial,Italic"Psychological Methods&amp;Rhttp://dx.doi.org/
10.1037/met0000109</oddHeader>
  </headerFooter>
  <legacyDrawing r:id="rId2"/>
</worksheet>
</file>

<file path=xl/worksheets/sheet2.xml><?xml version="1.0" encoding="utf-8"?>
<worksheet xmlns="http://schemas.openxmlformats.org/spreadsheetml/2006/main" xmlns:r="http://schemas.openxmlformats.org/officeDocument/2006/relationships">
  <dimension ref="A1:G22"/>
  <sheetViews>
    <sheetView workbookViewId="0">
      <selection activeCell="I14" sqref="I14"/>
    </sheetView>
  </sheetViews>
  <sheetFormatPr defaultRowHeight="15.75"/>
  <cols>
    <col min="1" max="1" width="18.140625" style="1" customWidth="1"/>
    <col min="2" max="2" width="8" style="1" customWidth="1"/>
    <col min="3" max="3" width="9.140625" style="1"/>
    <col min="4" max="7" width="7.5703125" style="1" customWidth="1"/>
    <col min="8" max="16384" width="9.140625" style="1"/>
  </cols>
  <sheetData>
    <row r="1" spans="1:7" s="8" customFormat="1" ht="18.75">
      <c r="A1" s="8" t="s">
        <v>15</v>
      </c>
    </row>
    <row r="3" spans="1:7">
      <c r="A3" s="2" t="s">
        <v>18</v>
      </c>
    </row>
    <row r="6" spans="1:7">
      <c r="A6" s="1" t="s">
        <v>2</v>
      </c>
      <c r="B6" s="9">
        <v>99</v>
      </c>
    </row>
    <row r="7" spans="1:7">
      <c r="A7" s="1" t="s">
        <v>34</v>
      </c>
      <c r="B7" s="9">
        <v>0.50800000000000001</v>
      </c>
      <c r="D7" s="10" t="s">
        <v>7</v>
      </c>
      <c r="E7" s="11">
        <f>LN((1+B7)/(1-B7))/2</f>
        <v>0.56003041603779657</v>
      </c>
      <c r="F7" s="10" t="s">
        <v>8</v>
      </c>
      <c r="G7" s="12">
        <f>(B7^2+B8^2)/2</f>
        <v>0.1484365</v>
      </c>
    </row>
    <row r="8" spans="1:7">
      <c r="A8" s="1" t="s">
        <v>35</v>
      </c>
      <c r="B8" s="9">
        <v>0.19700000000000001</v>
      </c>
      <c r="D8" s="10" t="s">
        <v>9</v>
      </c>
      <c r="E8" s="11">
        <f>LN((1+B8)/(1-B8))/2</f>
        <v>0.1996094958056058</v>
      </c>
      <c r="F8" s="12"/>
      <c r="G8" s="12"/>
    </row>
    <row r="9" spans="1:7">
      <c r="A9" s="1" t="s">
        <v>36</v>
      </c>
      <c r="B9" s="9">
        <v>0.59</v>
      </c>
      <c r="D9" s="10" t="s">
        <v>10</v>
      </c>
      <c r="E9" s="11">
        <f>IF((1-B9)/(2*(1-G7))&lt;1,(1-B9)/(2*(1-G7)),1)</f>
        <v>0.24073366225771772</v>
      </c>
      <c r="F9" s="10" t="s">
        <v>11</v>
      </c>
      <c r="G9" s="13">
        <f>1+(G7*(1-E9)/(1-G7))</f>
        <v>1.1323481311050583</v>
      </c>
    </row>
    <row r="11" spans="1:7">
      <c r="A11" s="14" t="s">
        <v>12</v>
      </c>
      <c r="B11" s="18">
        <f>(E7-E8)*SQRT((B6-3)/(2*(1-B9)*G9))</f>
        <v>3.6647866580461281</v>
      </c>
    </row>
    <row r="12" spans="1:7">
      <c r="A12" s="16" t="s">
        <v>13</v>
      </c>
      <c r="B12" s="15">
        <f>(1-__xlfn.NORM.S.DIST(ABS($B$11),TRUE))</f>
        <v>1.2377242161321078E-4</v>
      </c>
    </row>
    <row r="13" spans="1:7">
      <c r="A13" s="16" t="s">
        <v>14</v>
      </c>
      <c r="B13" s="15">
        <f>(1-__xlfn.NORM.S.DIST(ABS($B$11),TRUE))*2</f>
        <v>2.4754484322642156E-4</v>
      </c>
    </row>
    <row r="14" spans="1:7">
      <c r="A14" s="16" t="s">
        <v>19</v>
      </c>
      <c r="B14" s="19">
        <f>(E7-E8)-1.96*SQRT(2*(1-B9)*G9/(B6-3))</f>
        <v>0.16766072173492744</v>
      </c>
    </row>
    <row r="15" spans="1:7" ht="16.5" thickBot="1">
      <c r="A15" s="16" t="s">
        <v>20</v>
      </c>
      <c r="B15" s="19">
        <f>(E7-E8)+1.96*SQRT(2*(1-B9)*G9/(B6-3))</f>
        <v>0.55318111872945408</v>
      </c>
    </row>
    <row r="16" spans="1:7">
      <c r="A16" s="16" t="s">
        <v>21</v>
      </c>
      <c r="B16" s="20">
        <f>(EXP(2*B14)-1)/(EXP(2*B14)+1)</f>
        <v>0.16610719973838481</v>
      </c>
    </row>
    <row r="17" spans="1:2" ht="16.5" thickBot="1">
      <c r="A17" s="16" t="s">
        <v>22</v>
      </c>
      <c r="B17" s="21">
        <f>(EXP(2*B15)-1)/(EXP(2*B15)+1)</f>
        <v>0.50290059641025597</v>
      </c>
    </row>
    <row r="20" spans="1:2">
      <c r="A20" s="23" t="s">
        <v>23</v>
      </c>
    </row>
    <row r="21" spans="1:2">
      <c r="A21" s="1" t="s">
        <v>24</v>
      </c>
    </row>
    <row r="22" spans="1:2">
      <c r="A22" s="24" t="s">
        <v>25</v>
      </c>
    </row>
  </sheetData>
  <phoneticPr fontId="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Equation 1&amp;3</vt:lpstr>
      <vt:lpstr>Equation 2</vt:lpstr>
    </vt:vector>
  </TitlesOfParts>
  <Company>John Hull and Assoc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Hull</dc:creator>
  <cp:lastModifiedBy>reshmak</cp:lastModifiedBy>
  <cp:lastPrinted>2016-10-17T07:17:39Z</cp:lastPrinted>
  <dcterms:created xsi:type="dcterms:W3CDTF">2001-08-11T12:43:08Z</dcterms:created>
  <dcterms:modified xsi:type="dcterms:W3CDTF">2016-10-17T07:19:04Z</dcterms:modified>
</cp:coreProperties>
</file>