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mc:AlternateContent xmlns:mc="http://schemas.openxmlformats.org/markup-compatibility/2006">
    <mc:Choice Requires="x15">
      <x15ac:absPath xmlns:x15ac="http://schemas.microsoft.com/office/spreadsheetml/2010/11/ac" url="/Users/brookemacnamara/Dropbox/Mindset Best Practices/Drafts/Revision 3/"/>
    </mc:Choice>
  </mc:AlternateContent>
  <xr:revisionPtr revIDLastSave="0" documentId="13_ncr:1_{CBC85E58-6E22-6249-BC7E-4D3FB129AA1A}" xr6:coauthVersionLast="36" xr6:coauthVersionMax="36" xr10:uidLastSave="{00000000-0000-0000-0000-000000000000}"/>
  <bookViews>
    <workbookView xWindow="0" yWindow="500" windowWidth="28800" windowHeight="16100" xr2:uid="{00000000-000D-0000-FFFF-FFFF00000000}"/>
  </bookViews>
  <sheets>
    <sheet name="All Effects" sheetId="1" r:id="rId1"/>
    <sheet name="Main Analysis" sheetId="2" r:id="rId2"/>
    <sheet name="AcAchMod" sheetId="4" r:id="rId3"/>
    <sheet name="IntervalMod" sheetId="3" r:id="rId4"/>
  </sheets>
  <calcPr calcId="179021"/>
  <extLst>
    <ext uri="GoogleSheetsCustomDataVersion1">
      <go:sheetsCustomData xmlns:go="http://customooxmlschemas.google.com/" r:id="rId9" roundtripDataSignature="AMtx7mgo52XmwKASXwy9dHg6874rNn+60w=="/>
    </ext>
  </extLst>
</workbook>
</file>

<file path=xl/calcChain.xml><?xml version="1.0" encoding="utf-8"?>
<calcChain xmlns="http://schemas.openxmlformats.org/spreadsheetml/2006/main">
  <c r="BO3" i="2" l="1"/>
  <c r="BO4" i="2"/>
  <c r="BO5" i="2"/>
  <c r="BO6" i="2"/>
  <c r="BO7" i="2"/>
  <c r="BO8" i="2"/>
  <c r="BO9" i="2"/>
  <c r="BO10" i="2"/>
  <c r="BO11" i="2"/>
  <c r="BO12" i="2"/>
  <c r="BO13" i="2"/>
  <c r="BO14" i="2"/>
  <c r="BO15" i="2"/>
  <c r="BO16" i="2"/>
  <c r="BO17" i="2"/>
  <c r="BO18" i="2"/>
  <c r="BO19" i="2"/>
  <c r="BO20" i="2"/>
  <c r="BO21" i="2"/>
  <c r="BO22" i="2"/>
  <c r="BO23" i="2"/>
  <c r="BO24" i="2"/>
  <c r="BO25" i="2"/>
  <c r="BO26" i="2"/>
  <c r="BO27" i="2"/>
  <c r="BO28" i="2"/>
  <c r="BO29" i="2"/>
  <c r="BO30" i="2"/>
  <c r="BO31" i="2"/>
  <c r="BO32" i="2"/>
  <c r="BO33" i="2"/>
  <c r="BO34" i="2"/>
  <c r="BO35" i="2"/>
  <c r="BO36" i="2"/>
  <c r="BO37" i="2"/>
  <c r="BO38" i="2"/>
  <c r="BO39" i="2"/>
  <c r="BO40" i="2"/>
  <c r="BO41" i="2"/>
  <c r="BO42" i="2"/>
  <c r="BO43" i="2"/>
  <c r="BO44" i="2"/>
  <c r="BO45" i="2"/>
  <c r="BO46" i="2"/>
  <c r="BO47" i="2"/>
  <c r="BO48" i="2"/>
  <c r="BO49" i="2"/>
  <c r="BO50" i="2"/>
  <c r="BO51" i="2"/>
  <c r="BO52" i="2"/>
  <c r="BO53" i="2"/>
  <c r="BO54" i="2"/>
  <c r="BO55" i="2"/>
  <c r="BO56" i="2"/>
  <c r="BO57" i="2"/>
  <c r="BO58" i="2"/>
  <c r="BO59" i="2"/>
  <c r="BO60" i="2"/>
  <c r="BO61" i="2"/>
  <c r="BO62" i="2"/>
  <c r="BO63" i="2"/>
  <c r="BO64" i="2"/>
  <c r="BO65" i="2"/>
  <c r="BO66" i="2"/>
  <c r="BO67" i="2"/>
  <c r="BO68" i="2"/>
  <c r="BO69" i="2"/>
  <c r="BO70" i="2"/>
  <c r="BO71" i="2"/>
  <c r="BO72" i="2"/>
  <c r="BO73" i="2"/>
  <c r="BO74" i="2"/>
  <c r="BO75" i="2"/>
  <c r="BO76" i="2"/>
  <c r="BO77" i="2"/>
  <c r="BO78" i="2"/>
  <c r="BO79" i="2"/>
  <c r="BO80" i="2"/>
  <c r="BO2" i="2"/>
  <c r="AL3" i="2"/>
  <c r="AL4" i="2"/>
  <c r="AL5" i="2"/>
  <c r="AL6" i="2"/>
  <c r="AL7" i="2"/>
  <c r="AL8" i="2"/>
  <c r="AL9" i="2"/>
  <c r="AL10" i="2"/>
  <c r="AL11" i="2"/>
  <c r="AL12" i="2"/>
  <c r="AL13" i="2"/>
  <c r="AL14" i="2"/>
  <c r="AL15" i="2"/>
  <c r="AL16" i="2"/>
  <c r="AL17" i="2"/>
  <c r="AL18" i="2"/>
  <c r="AL19" i="2"/>
  <c r="AL20" i="2"/>
  <c r="AL21" i="2"/>
  <c r="AL22" i="2"/>
  <c r="AL23" i="2"/>
  <c r="AL24" i="2"/>
  <c r="AL25" i="2"/>
  <c r="AL26" i="2"/>
  <c r="AL27" i="2"/>
  <c r="AL28" i="2"/>
  <c r="AL29" i="2"/>
  <c r="AL30" i="2"/>
  <c r="AL31" i="2"/>
  <c r="AL32" i="2"/>
  <c r="AL33" i="2"/>
  <c r="AL34" i="2"/>
  <c r="AL35" i="2"/>
  <c r="AL36" i="2"/>
  <c r="AL37" i="2"/>
  <c r="AL38" i="2"/>
  <c r="AL39" i="2"/>
  <c r="AL40" i="2"/>
  <c r="AL41" i="2"/>
  <c r="AL42" i="2"/>
  <c r="AL43" i="2"/>
  <c r="AL44" i="2"/>
  <c r="AL45" i="2"/>
  <c r="AL46" i="2"/>
  <c r="AL47" i="2"/>
  <c r="AL48" i="2"/>
  <c r="AL49" i="2"/>
  <c r="AL50" i="2"/>
  <c r="AL51" i="2"/>
  <c r="AL52" i="2"/>
  <c r="AL53" i="2"/>
  <c r="AL54" i="2"/>
  <c r="AL55" i="2"/>
  <c r="AL56" i="2"/>
  <c r="AL57" i="2"/>
  <c r="AL58" i="2"/>
  <c r="AL59" i="2"/>
  <c r="AL60" i="2"/>
  <c r="AL61" i="2"/>
  <c r="AL62" i="2"/>
  <c r="AL63" i="2"/>
  <c r="AL64" i="2"/>
  <c r="AL65" i="2"/>
  <c r="AL66" i="2"/>
  <c r="AL67" i="2"/>
  <c r="AL68" i="2"/>
  <c r="AL69" i="2"/>
  <c r="AL70" i="2"/>
  <c r="AL71" i="2"/>
  <c r="AL72" i="2"/>
  <c r="AL73" i="2"/>
  <c r="AL74" i="2"/>
  <c r="AL75" i="2"/>
  <c r="AL76" i="2"/>
  <c r="AL77" i="2"/>
  <c r="AL78" i="2"/>
  <c r="AL79" i="2"/>
  <c r="AL80" i="2"/>
  <c r="AL2" i="2"/>
  <c r="BH3" i="2"/>
  <c r="BH4" i="2"/>
  <c r="BH5" i="2"/>
  <c r="BH6" i="2"/>
  <c r="BH7" i="2"/>
  <c r="BH8" i="2"/>
  <c r="BH9" i="2"/>
  <c r="BH10" i="2"/>
  <c r="BH11" i="2"/>
  <c r="BH12" i="2"/>
  <c r="BH13" i="2"/>
  <c r="BH14" i="2"/>
  <c r="BH15" i="2"/>
  <c r="BH16" i="2"/>
  <c r="BH17" i="2"/>
  <c r="BH18" i="2"/>
  <c r="BH19" i="2"/>
  <c r="BH20" i="2"/>
  <c r="BH21" i="2"/>
  <c r="BH22" i="2"/>
  <c r="BH23" i="2"/>
  <c r="BH24" i="2"/>
  <c r="BH25" i="2"/>
  <c r="BH26" i="2"/>
  <c r="BH27" i="2"/>
  <c r="BH28" i="2"/>
  <c r="BH29" i="2"/>
  <c r="BH30" i="2"/>
  <c r="BH31" i="2"/>
  <c r="BH32" i="2"/>
  <c r="BH33" i="2"/>
  <c r="BH34" i="2"/>
  <c r="BH35" i="2"/>
  <c r="BH36" i="2"/>
  <c r="BH37" i="2"/>
  <c r="BH38" i="2"/>
  <c r="BH39" i="2"/>
  <c r="BH40" i="2"/>
  <c r="BH41" i="2"/>
  <c r="BH42" i="2"/>
  <c r="BH43" i="2"/>
  <c r="BH44" i="2"/>
  <c r="BH45" i="2"/>
  <c r="BH46" i="2"/>
  <c r="BH47" i="2"/>
  <c r="BH48" i="2"/>
  <c r="BH49" i="2"/>
  <c r="BH50" i="2"/>
  <c r="BH51" i="2"/>
  <c r="BH52" i="2"/>
  <c r="BH53" i="2"/>
  <c r="BH54" i="2"/>
  <c r="BH55" i="2"/>
  <c r="BH56" i="2"/>
  <c r="BH57" i="2"/>
  <c r="BH58" i="2"/>
  <c r="BH59" i="2"/>
  <c r="BH60" i="2"/>
  <c r="BH61" i="2"/>
  <c r="BH62" i="2"/>
  <c r="BH63" i="2"/>
  <c r="BH64" i="2"/>
  <c r="BH65" i="2"/>
  <c r="BH66" i="2"/>
  <c r="BH67" i="2"/>
  <c r="BH68" i="2"/>
  <c r="BH69" i="2"/>
  <c r="BH70" i="2"/>
  <c r="BH71" i="2"/>
  <c r="BH72" i="2"/>
  <c r="BH73" i="2"/>
  <c r="BH74" i="2"/>
  <c r="BH75" i="2"/>
  <c r="BH76" i="2"/>
  <c r="BH77" i="2"/>
  <c r="BH78" i="2"/>
  <c r="BH79" i="2"/>
  <c r="BH80" i="2"/>
  <c r="BH2" i="2"/>
  <c r="BF3" i="2"/>
  <c r="BF4" i="2"/>
  <c r="BF5" i="2"/>
  <c r="BF6" i="2"/>
  <c r="BF7" i="2"/>
  <c r="BF8" i="2"/>
  <c r="BF9" i="2"/>
  <c r="BF10" i="2"/>
  <c r="BF11" i="2"/>
  <c r="BF12" i="2"/>
  <c r="BF13" i="2"/>
  <c r="BF14" i="2"/>
  <c r="BF15" i="2"/>
  <c r="BF16" i="2"/>
  <c r="BF17" i="2"/>
  <c r="BF18" i="2"/>
  <c r="BF19" i="2"/>
  <c r="BF20" i="2"/>
  <c r="BF21" i="2"/>
  <c r="BF22" i="2"/>
  <c r="BF23" i="2"/>
  <c r="BF24" i="2"/>
  <c r="BF25" i="2"/>
  <c r="BF26" i="2"/>
  <c r="BF27" i="2"/>
  <c r="BF28" i="2"/>
  <c r="BF29" i="2"/>
  <c r="BF30" i="2"/>
  <c r="BF31" i="2"/>
  <c r="BF32" i="2"/>
  <c r="BF33" i="2"/>
  <c r="BF34" i="2"/>
  <c r="BF35" i="2"/>
  <c r="BF36" i="2"/>
  <c r="BF37" i="2"/>
  <c r="BF38" i="2"/>
  <c r="BF39" i="2"/>
  <c r="BF40" i="2"/>
  <c r="BF41" i="2"/>
  <c r="BF42" i="2"/>
  <c r="BF43" i="2"/>
  <c r="BF44" i="2"/>
  <c r="BF45" i="2"/>
  <c r="BF46" i="2"/>
  <c r="BF47" i="2"/>
  <c r="BF48" i="2"/>
  <c r="BF49" i="2"/>
  <c r="BF50" i="2"/>
  <c r="BF51" i="2"/>
  <c r="BF52" i="2"/>
  <c r="BF53" i="2"/>
  <c r="BF54" i="2"/>
  <c r="BF55" i="2"/>
  <c r="BF56" i="2"/>
  <c r="BF57" i="2"/>
  <c r="BF58" i="2"/>
  <c r="BF59" i="2"/>
  <c r="BF60" i="2"/>
  <c r="BF61" i="2"/>
  <c r="BF62" i="2"/>
  <c r="BF63" i="2"/>
  <c r="BF64" i="2"/>
  <c r="BF65" i="2"/>
  <c r="BF66" i="2"/>
  <c r="BF67" i="2"/>
  <c r="BF68" i="2"/>
  <c r="BF69" i="2"/>
  <c r="BF70" i="2"/>
  <c r="BF71" i="2"/>
  <c r="BF72" i="2"/>
  <c r="BF73" i="2"/>
  <c r="BF74" i="2"/>
  <c r="BF75" i="2"/>
  <c r="BF76" i="2"/>
  <c r="BF77" i="2"/>
  <c r="BF78" i="2"/>
  <c r="BF79" i="2"/>
  <c r="BF80" i="2"/>
  <c r="BF2" i="2"/>
  <c r="BA3" i="2"/>
  <c r="BA4" i="2"/>
  <c r="BA5" i="2"/>
  <c r="BA6" i="2"/>
  <c r="BA7" i="2"/>
  <c r="BA8" i="2"/>
  <c r="BA9" i="2"/>
  <c r="BA10" i="2"/>
  <c r="BA11" i="2"/>
  <c r="BA12" i="2"/>
  <c r="BA13" i="2"/>
  <c r="BA14" i="2"/>
  <c r="BA15" i="2"/>
  <c r="BA16" i="2"/>
  <c r="BA17" i="2"/>
  <c r="BA18" i="2"/>
  <c r="BA19" i="2"/>
  <c r="BA20" i="2"/>
  <c r="BA21" i="2"/>
  <c r="BA22" i="2"/>
  <c r="BA23" i="2"/>
  <c r="BA24" i="2"/>
  <c r="BA25" i="2"/>
  <c r="BA26" i="2"/>
  <c r="BA27" i="2"/>
  <c r="BA28" i="2"/>
  <c r="BA29" i="2"/>
  <c r="BA30" i="2"/>
  <c r="BA31" i="2"/>
  <c r="BA32" i="2"/>
  <c r="BA33" i="2"/>
  <c r="BA34" i="2"/>
  <c r="BA35" i="2"/>
  <c r="BA36" i="2"/>
  <c r="BA37" i="2"/>
  <c r="BA38" i="2"/>
  <c r="BA39" i="2"/>
  <c r="BA40" i="2"/>
  <c r="BA41" i="2"/>
  <c r="BA42" i="2"/>
  <c r="BA43" i="2"/>
  <c r="BA44" i="2"/>
  <c r="BA45" i="2"/>
  <c r="BA46" i="2"/>
  <c r="BA47" i="2"/>
  <c r="BA48" i="2"/>
  <c r="BA49" i="2"/>
  <c r="BA50" i="2"/>
  <c r="BA51" i="2"/>
  <c r="BA52" i="2"/>
  <c r="BA53" i="2"/>
  <c r="BA54" i="2"/>
  <c r="BA55" i="2"/>
  <c r="BA56" i="2"/>
  <c r="BA57" i="2"/>
  <c r="BA58" i="2"/>
  <c r="BA59" i="2"/>
  <c r="BA60" i="2"/>
  <c r="BA61" i="2"/>
  <c r="BA62" i="2"/>
  <c r="BA63" i="2"/>
  <c r="BA64" i="2"/>
  <c r="BA65" i="2"/>
  <c r="BA66" i="2"/>
  <c r="BA67" i="2"/>
  <c r="BA68" i="2"/>
  <c r="BA69" i="2"/>
  <c r="BA70" i="2"/>
  <c r="BA71" i="2"/>
  <c r="BA72" i="2"/>
  <c r="BA73" i="2"/>
  <c r="BA74" i="2"/>
  <c r="BA75" i="2"/>
  <c r="BA76" i="2"/>
  <c r="BA77" i="2"/>
  <c r="BA78" i="2"/>
  <c r="BA79" i="2"/>
  <c r="BA80" i="2"/>
  <c r="BA2" i="2"/>
  <c r="X3" i="2"/>
  <c r="X4" i="2"/>
  <c r="X5" i="2"/>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2" i="2"/>
  <c r="AX3" i="2"/>
  <c r="AX4" i="2"/>
  <c r="AX5" i="2"/>
  <c r="AX6" i="2"/>
  <c r="AX7" i="2"/>
  <c r="AX8" i="2"/>
  <c r="AX9" i="2"/>
  <c r="AX10" i="2"/>
  <c r="AX11" i="2"/>
  <c r="AX12" i="2"/>
  <c r="AX13" i="2"/>
  <c r="AX14" i="2"/>
  <c r="AX15" i="2"/>
  <c r="AX16" i="2"/>
  <c r="AX17" i="2"/>
  <c r="AX18" i="2"/>
  <c r="AX19" i="2"/>
  <c r="AX20" i="2"/>
  <c r="AX21" i="2"/>
  <c r="AX22" i="2"/>
  <c r="AX23" i="2"/>
  <c r="AX24" i="2"/>
  <c r="AX25" i="2"/>
  <c r="AX26" i="2"/>
  <c r="AX27" i="2"/>
  <c r="AX28" i="2"/>
  <c r="AX29" i="2"/>
  <c r="AX30" i="2"/>
  <c r="AX31" i="2"/>
  <c r="AX32" i="2"/>
  <c r="AX33" i="2"/>
  <c r="AX34" i="2"/>
  <c r="AX35" i="2"/>
  <c r="AX36" i="2"/>
  <c r="AX37" i="2"/>
  <c r="AX38" i="2"/>
  <c r="AX39" i="2"/>
  <c r="AX40" i="2"/>
  <c r="AX41" i="2"/>
  <c r="AX42" i="2"/>
  <c r="AX43" i="2"/>
  <c r="AX44" i="2"/>
  <c r="AX45" i="2"/>
  <c r="AX46" i="2"/>
  <c r="AX47" i="2"/>
  <c r="AX48" i="2"/>
  <c r="AX49" i="2"/>
  <c r="AX50" i="2"/>
  <c r="AX51" i="2"/>
  <c r="AX52" i="2"/>
  <c r="AX53" i="2"/>
  <c r="AX54" i="2"/>
  <c r="AX55" i="2"/>
  <c r="AX56" i="2"/>
  <c r="AX57" i="2"/>
  <c r="AX58" i="2"/>
  <c r="AX59" i="2"/>
  <c r="AX60" i="2"/>
  <c r="AX61" i="2"/>
  <c r="AX62" i="2"/>
  <c r="AX63" i="2"/>
  <c r="AX64" i="2"/>
  <c r="AX65" i="2"/>
  <c r="AX66" i="2"/>
  <c r="AX67" i="2"/>
  <c r="AX68" i="2"/>
  <c r="AX69" i="2"/>
  <c r="AX70" i="2"/>
  <c r="AX71" i="2"/>
  <c r="AX72" i="2"/>
  <c r="AX73" i="2"/>
  <c r="AX74" i="2"/>
  <c r="AX75" i="2"/>
  <c r="AX76" i="2"/>
  <c r="AX77" i="2"/>
  <c r="AX78" i="2"/>
  <c r="AX79" i="2"/>
  <c r="AX80" i="2"/>
  <c r="AX2" i="2"/>
  <c r="AV3" i="2"/>
  <c r="AV4" i="2"/>
  <c r="AV5" i="2"/>
  <c r="AV6" i="2"/>
  <c r="AV7" i="2"/>
  <c r="AV8" i="2"/>
  <c r="AV9" i="2"/>
  <c r="AV10" i="2"/>
  <c r="AV11" i="2"/>
  <c r="AV12" i="2"/>
  <c r="AV13" i="2"/>
  <c r="AV14" i="2"/>
  <c r="AV15" i="2"/>
  <c r="AV16" i="2"/>
  <c r="AV17" i="2"/>
  <c r="AV18" i="2"/>
  <c r="AV19" i="2"/>
  <c r="AV20" i="2"/>
  <c r="AV21" i="2"/>
  <c r="AV22" i="2"/>
  <c r="AV23" i="2"/>
  <c r="AV24" i="2"/>
  <c r="AV25" i="2"/>
  <c r="AV26" i="2"/>
  <c r="AV27" i="2"/>
  <c r="AV28" i="2"/>
  <c r="AV29" i="2"/>
  <c r="AV30" i="2"/>
  <c r="AV31" i="2"/>
  <c r="AV32" i="2"/>
  <c r="AV33" i="2"/>
  <c r="AV34" i="2"/>
  <c r="AV35" i="2"/>
  <c r="AV36" i="2"/>
  <c r="AV37" i="2"/>
  <c r="AV38" i="2"/>
  <c r="AV39" i="2"/>
  <c r="AV40" i="2"/>
  <c r="AV41" i="2"/>
  <c r="AV42" i="2"/>
  <c r="AV43" i="2"/>
  <c r="AV44" i="2"/>
  <c r="AV45" i="2"/>
  <c r="AV46" i="2"/>
  <c r="AV47" i="2"/>
  <c r="AV48" i="2"/>
  <c r="AV49" i="2"/>
  <c r="AV50" i="2"/>
  <c r="AV51" i="2"/>
  <c r="AV52" i="2"/>
  <c r="AV53" i="2"/>
  <c r="AV54" i="2"/>
  <c r="AV57" i="2"/>
  <c r="AV58" i="2"/>
  <c r="AV59" i="2"/>
  <c r="AV60" i="2"/>
  <c r="AV61" i="2"/>
  <c r="AV62" i="2"/>
  <c r="AV63" i="2"/>
  <c r="AV64" i="2"/>
  <c r="AV65" i="2"/>
  <c r="AV66" i="2"/>
  <c r="AV67" i="2"/>
  <c r="AV68" i="2"/>
  <c r="AV69" i="2"/>
  <c r="AV70" i="2"/>
  <c r="AV71" i="2"/>
  <c r="AV72" i="2"/>
  <c r="AV73" i="2"/>
  <c r="AV74" i="2"/>
  <c r="AV75" i="2"/>
  <c r="AV76" i="2"/>
  <c r="AV77" i="2"/>
  <c r="AV78" i="2"/>
  <c r="AV79" i="2"/>
  <c r="AV80" i="2"/>
  <c r="AV2" i="2"/>
  <c r="AT3" i="2"/>
  <c r="AT4" i="2"/>
  <c r="AT5" i="2"/>
  <c r="AT6" i="2"/>
  <c r="AT7" i="2"/>
  <c r="AT8" i="2"/>
  <c r="AT9" i="2"/>
  <c r="AT10" i="2"/>
  <c r="AT11" i="2"/>
  <c r="AT12" i="2"/>
  <c r="AT13" i="2"/>
  <c r="AT14" i="2"/>
  <c r="AT15" i="2"/>
  <c r="AT16" i="2"/>
  <c r="AT17" i="2"/>
  <c r="AT18" i="2"/>
  <c r="AT19" i="2"/>
  <c r="AT20" i="2"/>
  <c r="AT21" i="2"/>
  <c r="AT22" i="2"/>
  <c r="AT23" i="2"/>
  <c r="AT24" i="2"/>
  <c r="AT25" i="2"/>
  <c r="AT26" i="2"/>
  <c r="AT27" i="2"/>
  <c r="AT28" i="2"/>
  <c r="AT29" i="2"/>
  <c r="AT30" i="2"/>
  <c r="AT31" i="2"/>
  <c r="AT32" i="2"/>
  <c r="AT33" i="2"/>
  <c r="AT34" i="2"/>
  <c r="AT35" i="2"/>
  <c r="AT36" i="2"/>
  <c r="AT37" i="2"/>
  <c r="AT38" i="2"/>
  <c r="AT39" i="2"/>
  <c r="AT40" i="2"/>
  <c r="AT41" i="2"/>
  <c r="AT42" i="2"/>
  <c r="AT43" i="2"/>
  <c r="AT44" i="2"/>
  <c r="AT45" i="2"/>
  <c r="AT46" i="2"/>
  <c r="AT47" i="2"/>
  <c r="AT48" i="2"/>
  <c r="AT49" i="2"/>
  <c r="AT50" i="2"/>
  <c r="AT51" i="2"/>
  <c r="AT52" i="2"/>
  <c r="AT53" i="2"/>
  <c r="AT54" i="2"/>
  <c r="AT55" i="2"/>
  <c r="AT56" i="2"/>
  <c r="AT57" i="2"/>
  <c r="AT58" i="2"/>
  <c r="AT59" i="2"/>
  <c r="AT60" i="2"/>
  <c r="AT61" i="2"/>
  <c r="AT62" i="2"/>
  <c r="AT63" i="2"/>
  <c r="AT64" i="2"/>
  <c r="AT65" i="2"/>
  <c r="AT66" i="2"/>
  <c r="AT67" i="2"/>
  <c r="AT68" i="2"/>
  <c r="AT69" i="2"/>
  <c r="AT70" i="2"/>
  <c r="AT71" i="2"/>
  <c r="AT72" i="2"/>
  <c r="AT73" i="2"/>
  <c r="AT74" i="2"/>
  <c r="AT75" i="2"/>
  <c r="AT76" i="2"/>
  <c r="AT77" i="2"/>
  <c r="AT78" i="2"/>
  <c r="AT79" i="2"/>
  <c r="AT80" i="2"/>
  <c r="AT2" i="2"/>
  <c r="AO3" i="2"/>
  <c r="AO4" i="2"/>
  <c r="AO5" i="2"/>
  <c r="AO6" i="2"/>
  <c r="AO7" i="2"/>
  <c r="AO8" i="2"/>
  <c r="AO9" i="2"/>
  <c r="AO10" i="2"/>
  <c r="AO11" i="2"/>
  <c r="AO12" i="2"/>
  <c r="AO13" i="2"/>
  <c r="AO14" i="2"/>
  <c r="AO15" i="2"/>
  <c r="AO16" i="2"/>
  <c r="AO17" i="2"/>
  <c r="AO18" i="2"/>
  <c r="AO19" i="2"/>
  <c r="AO20" i="2"/>
  <c r="AO21" i="2"/>
  <c r="AO22" i="2"/>
  <c r="AO23" i="2"/>
  <c r="AO24" i="2"/>
  <c r="AO25" i="2"/>
  <c r="AO26" i="2"/>
  <c r="AO27" i="2"/>
  <c r="AO28" i="2"/>
  <c r="AO29" i="2"/>
  <c r="AO30" i="2"/>
  <c r="AO31" i="2"/>
  <c r="AO32" i="2"/>
  <c r="AO33" i="2"/>
  <c r="AO34" i="2"/>
  <c r="AO35" i="2"/>
  <c r="AO36" i="2"/>
  <c r="AO37" i="2"/>
  <c r="AO38" i="2"/>
  <c r="AO39" i="2"/>
  <c r="AO40" i="2"/>
  <c r="AO41" i="2"/>
  <c r="AO42" i="2"/>
  <c r="AO43" i="2"/>
  <c r="AO44" i="2"/>
  <c r="AO45" i="2"/>
  <c r="AO46" i="2"/>
  <c r="AO47" i="2"/>
  <c r="AO48" i="2"/>
  <c r="AO49" i="2"/>
  <c r="AO50" i="2"/>
  <c r="AO51" i="2"/>
  <c r="AO52" i="2"/>
  <c r="AO53" i="2"/>
  <c r="AO54" i="2"/>
  <c r="AO55" i="2"/>
  <c r="AO56" i="2"/>
  <c r="AO57" i="2"/>
  <c r="AO58" i="2"/>
  <c r="AO59" i="2"/>
  <c r="AO60" i="2"/>
  <c r="AO61" i="2"/>
  <c r="AO62" i="2"/>
  <c r="AO63" i="2"/>
  <c r="AO64" i="2"/>
  <c r="AO65" i="2"/>
  <c r="AO66" i="2"/>
  <c r="AO67" i="2"/>
  <c r="AO68" i="2"/>
  <c r="AO69" i="2"/>
  <c r="AO70" i="2"/>
  <c r="AO71" i="2"/>
  <c r="AO72" i="2"/>
  <c r="AO73" i="2"/>
  <c r="AO74" i="2"/>
  <c r="AO75" i="2"/>
  <c r="AO76" i="2"/>
  <c r="AO77" i="2"/>
  <c r="AO78" i="2"/>
  <c r="AO79" i="2"/>
  <c r="AO80" i="2"/>
  <c r="AO2" i="2"/>
  <c r="O3" i="2"/>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2" i="2"/>
  <c r="BE3" i="1" l="1"/>
  <c r="BE4" i="1"/>
  <c r="BE5" i="1"/>
  <c r="BE6" i="1"/>
  <c r="BE7" i="1"/>
  <c r="BE8" i="1"/>
  <c r="BE9" i="1"/>
  <c r="BE10" i="1"/>
  <c r="BE11" i="1"/>
  <c r="BE12" i="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E64" i="1"/>
  <c r="BE65" i="1"/>
  <c r="BE66" i="1"/>
  <c r="BE67" i="1"/>
  <c r="BE68" i="1"/>
  <c r="BE69" i="1"/>
  <c r="BE70" i="1"/>
  <c r="BE71" i="1"/>
  <c r="BE72" i="1"/>
  <c r="BE73" i="1"/>
  <c r="BE74" i="1"/>
  <c r="BE75" i="1"/>
  <c r="BE76" i="1"/>
  <c r="BE77" i="1"/>
  <c r="BE78" i="1"/>
  <c r="BE79" i="1"/>
  <c r="BE80" i="1"/>
  <c r="BE81" i="1"/>
  <c r="BE82" i="1"/>
  <c r="BE83" i="1"/>
  <c r="BE84" i="1"/>
  <c r="BE85" i="1"/>
  <c r="BE86" i="1"/>
  <c r="BE87" i="1"/>
  <c r="BE88" i="1"/>
  <c r="BE89" i="1"/>
  <c r="BE90" i="1"/>
  <c r="BE91" i="1"/>
  <c r="BE92" i="1"/>
  <c r="BE93" i="1"/>
  <c r="BE94" i="1"/>
  <c r="BE95" i="1"/>
  <c r="BE96" i="1"/>
  <c r="BE97" i="1"/>
  <c r="BE2" i="1"/>
  <c r="BP3" i="2"/>
  <c r="BP4" i="2"/>
  <c r="BP5" i="2"/>
  <c r="BP6" i="2"/>
  <c r="BP7" i="2"/>
  <c r="BP8" i="2"/>
  <c r="BP9" i="2"/>
  <c r="BP10" i="2"/>
  <c r="BP11" i="2"/>
  <c r="BP12" i="2"/>
  <c r="BP13" i="2"/>
  <c r="BP14" i="2"/>
  <c r="BP15" i="2"/>
  <c r="BP16" i="2"/>
  <c r="BP17" i="2"/>
  <c r="BP18" i="2"/>
  <c r="BP19" i="2"/>
  <c r="BP20" i="2"/>
  <c r="BP21" i="2"/>
  <c r="BP22" i="2"/>
  <c r="BP23" i="2"/>
  <c r="BP24" i="2"/>
  <c r="BP25" i="2"/>
  <c r="BP26" i="2"/>
  <c r="BP27" i="2"/>
  <c r="BP28" i="2"/>
  <c r="BP29" i="2"/>
  <c r="BP30" i="2"/>
  <c r="BP31" i="2"/>
  <c r="BP32" i="2"/>
  <c r="BP33" i="2"/>
  <c r="BP34" i="2"/>
  <c r="BP35" i="2"/>
  <c r="BP36" i="2"/>
  <c r="BP37" i="2"/>
  <c r="BP38" i="2"/>
  <c r="BP39" i="2"/>
  <c r="BP40" i="2"/>
  <c r="BP41" i="2"/>
  <c r="BP42" i="2"/>
  <c r="BP43" i="2"/>
  <c r="BP44" i="2"/>
  <c r="BP45" i="2"/>
  <c r="BP46" i="2"/>
  <c r="BP47" i="2"/>
  <c r="BP48" i="2"/>
  <c r="BP49" i="2"/>
  <c r="BP50" i="2"/>
  <c r="BP51" i="2"/>
  <c r="BP52" i="2"/>
  <c r="BP53" i="2"/>
  <c r="BP54" i="2"/>
  <c r="BP55" i="2"/>
  <c r="BP56" i="2"/>
  <c r="BP57" i="2"/>
  <c r="BP58" i="2"/>
  <c r="BP59" i="2"/>
  <c r="BP60" i="2"/>
  <c r="BP61" i="2"/>
  <c r="BP62" i="2"/>
  <c r="BP63" i="2"/>
  <c r="BP64" i="2"/>
  <c r="BP65" i="2"/>
  <c r="BP66" i="2"/>
  <c r="BP67" i="2"/>
  <c r="BP68" i="2"/>
  <c r="BP69" i="2"/>
  <c r="BP70" i="2"/>
  <c r="BP71" i="2"/>
  <c r="BP72" i="2"/>
  <c r="BP73" i="2"/>
  <c r="BP74" i="2"/>
  <c r="BP75" i="2"/>
  <c r="BP76" i="2"/>
  <c r="BP77" i="2"/>
  <c r="BP78" i="2"/>
  <c r="BP79" i="2"/>
  <c r="BP80" i="2"/>
  <c r="BP2" i="2"/>
  <c r="J83" i="4" l="1"/>
  <c r="D82" i="4"/>
  <c r="D81" i="4"/>
  <c r="J75" i="4"/>
  <c r="J71" i="4"/>
  <c r="J70" i="4"/>
  <c r="J65" i="4"/>
  <c r="J64" i="4"/>
  <c r="J62" i="4"/>
  <c r="J59" i="4"/>
  <c r="J56" i="4"/>
  <c r="J55" i="4"/>
  <c r="J50" i="4"/>
  <c r="J46" i="4"/>
  <c r="J45" i="4"/>
  <c r="J44" i="4"/>
  <c r="J43" i="4"/>
  <c r="J42" i="4"/>
  <c r="J41" i="4"/>
  <c r="J40" i="4"/>
  <c r="J39" i="4"/>
  <c r="J28" i="4"/>
  <c r="J27" i="4"/>
  <c r="J26" i="4"/>
  <c r="J25" i="4"/>
  <c r="J24" i="4"/>
  <c r="J22" i="4"/>
  <c r="J21" i="4"/>
  <c r="J20" i="4"/>
  <c r="J19" i="4"/>
  <c r="J18" i="4"/>
  <c r="J17" i="4"/>
  <c r="J16" i="4"/>
  <c r="J12" i="4"/>
  <c r="C8" i="4"/>
  <c r="J7" i="4"/>
  <c r="J5" i="4"/>
  <c r="I81" i="3"/>
  <c r="D80" i="3"/>
  <c r="D79" i="3"/>
  <c r="I73" i="3"/>
  <c r="I69" i="3"/>
  <c r="I68" i="3"/>
  <c r="I63" i="3"/>
  <c r="I62" i="3"/>
  <c r="I60" i="3"/>
  <c r="I57" i="3"/>
  <c r="I54" i="3"/>
  <c r="I53" i="3"/>
  <c r="I48" i="3"/>
  <c r="I44" i="3"/>
  <c r="I43" i="3"/>
  <c r="I42" i="3"/>
  <c r="I41" i="3"/>
  <c r="I40" i="3"/>
  <c r="I39" i="3"/>
  <c r="I38" i="3"/>
  <c r="I27" i="3"/>
  <c r="I26" i="3"/>
  <c r="I25" i="3"/>
  <c r="I24" i="3"/>
  <c r="I23" i="3"/>
  <c r="I21" i="3"/>
  <c r="I20" i="3"/>
  <c r="I19" i="3"/>
  <c r="I18" i="3"/>
  <c r="I17" i="3"/>
  <c r="I16" i="3"/>
  <c r="I15" i="3"/>
  <c r="I11" i="3"/>
  <c r="C7" i="3"/>
  <c r="I6" i="3"/>
  <c r="I5" i="3"/>
  <c r="AG90" i="2"/>
  <c r="AG89" i="2"/>
  <c r="AG88" i="2"/>
  <c r="AG84" i="2"/>
  <c r="AG79" i="2"/>
  <c r="D78" i="2"/>
  <c r="D77" i="2"/>
  <c r="AG71" i="2"/>
  <c r="AG67" i="2"/>
  <c r="AG66" i="2"/>
  <c r="AG65" i="2"/>
  <c r="AG62" i="2"/>
  <c r="AG61" i="2"/>
  <c r="AG59" i="2"/>
  <c r="AG56" i="2"/>
  <c r="AG53" i="2"/>
  <c r="AG52" i="2"/>
  <c r="AG47" i="2"/>
  <c r="AG43" i="2"/>
  <c r="AG42" i="2"/>
  <c r="AG41" i="2"/>
  <c r="AG40" i="2"/>
  <c r="AG39" i="2"/>
  <c r="AG38" i="2"/>
  <c r="AG37" i="2"/>
  <c r="AG26" i="2"/>
  <c r="AG25" i="2"/>
  <c r="AG24" i="2"/>
  <c r="AG23" i="2"/>
  <c r="AG21" i="2"/>
  <c r="AG20" i="2"/>
  <c r="AG19" i="2"/>
  <c r="AG18" i="2"/>
  <c r="AG17" i="2"/>
  <c r="AG16" i="2"/>
  <c r="AG15" i="2"/>
  <c r="AG11" i="2"/>
  <c r="C7" i="2"/>
  <c r="AG6" i="2"/>
  <c r="AG5" i="2"/>
  <c r="AE112" i="1"/>
  <c r="AE111" i="1"/>
  <c r="AE110" i="1"/>
  <c r="AE109" i="1"/>
  <c r="AE108" i="1"/>
  <c r="AE107" i="1"/>
  <c r="AE106" i="1"/>
  <c r="AE105" i="1"/>
  <c r="AE102" i="1"/>
  <c r="AE101" i="1"/>
  <c r="AE96" i="1"/>
  <c r="D95" i="1"/>
  <c r="D94" i="1"/>
  <c r="AE88" i="1"/>
  <c r="AE82" i="1"/>
  <c r="AE72" i="1"/>
  <c r="AE70" i="1"/>
  <c r="AE69" i="1"/>
  <c r="AE66" i="1"/>
  <c r="AE61" i="1"/>
  <c r="AE56" i="1"/>
  <c r="AE49" i="1"/>
  <c r="AE48" i="1"/>
  <c r="AE47" i="1"/>
  <c r="AE44" i="1"/>
  <c r="AE43" i="1"/>
  <c r="AE42" i="1"/>
  <c r="AE41" i="1"/>
  <c r="AE30" i="1"/>
  <c r="AE29" i="1"/>
  <c r="AE28" i="1"/>
  <c r="AE27" i="1"/>
  <c r="AE26" i="1"/>
  <c r="AE24" i="1"/>
  <c r="AE23" i="1"/>
  <c r="AE22" i="1"/>
  <c r="AE21" i="1"/>
  <c r="AE20" i="1"/>
  <c r="AE19" i="1"/>
  <c r="AE18" i="1"/>
  <c r="AE17" i="1"/>
  <c r="AE13" i="1"/>
  <c r="C9" i="1"/>
  <c r="AE5" i="1"/>
</calcChain>
</file>

<file path=xl/sharedStrings.xml><?xml version="1.0" encoding="utf-8"?>
<sst xmlns="http://schemas.openxmlformats.org/spreadsheetml/2006/main" count="9615" uniqueCount="785">
  <si>
    <t>Reference</t>
  </si>
  <si>
    <t>N</t>
  </si>
  <si>
    <t>Student Description</t>
  </si>
  <si>
    <t>School Level</t>
  </si>
  <si>
    <t>Sample Country</t>
  </si>
  <si>
    <t>Development Stage</t>
  </si>
  <si>
    <t>Risk status</t>
  </si>
  <si>
    <t>SES</t>
  </si>
  <si>
    <t>Control Group Description</t>
  </si>
  <si>
    <t>Control Type</t>
  </si>
  <si>
    <t>Intervention Description</t>
  </si>
  <si>
    <t>Intervention Type</t>
  </si>
  <si>
    <t>Treatment Mode</t>
  </si>
  <si>
    <t>Administrator</t>
  </si>
  <si>
    <t># of Sessions</t>
  </si>
  <si>
    <t>Context</t>
  </si>
  <si>
    <t>Interval</t>
  </si>
  <si>
    <t>Manipulation Check</t>
  </si>
  <si>
    <t>Successful Check</t>
  </si>
  <si>
    <t>Mindset Type</t>
  </si>
  <si>
    <t>Academic Achievement</t>
  </si>
  <si>
    <t>Lab-based AA measure</t>
  </si>
  <si>
    <t>Published</t>
  </si>
  <si>
    <t>Significant</t>
  </si>
  <si>
    <t>Did the paper report a sig. positive effect of the intervention on achievement?</t>
  </si>
  <si>
    <t>Variance</t>
  </si>
  <si>
    <t>Adjusted Variance</t>
  </si>
  <si>
    <t>Calculation</t>
  </si>
  <si>
    <t>Prior Adj?</t>
  </si>
  <si>
    <t>Financial Stake</t>
  </si>
  <si>
    <t>Stake description</t>
  </si>
  <si>
    <t>Confound</t>
  </si>
  <si>
    <t>Confound description</t>
  </si>
  <si>
    <t>= Baselines</t>
  </si>
  <si>
    <t>Post-hoc power &gt;.80</t>
  </si>
  <si>
    <t>A priori power analysis</t>
  </si>
  <si>
    <t>Rand assign ind</t>
  </si>
  <si>
    <t>Double-blind</t>
  </si>
  <si>
    <t>App Interpretation</t>
  </si>
  <si>
    <t>Preregistered</t>
  </si>
  <si>
    <t>All Measures</t>
  </si>
  <si>
    <t>All Results</t>
  </si>
  <si>
    <t>Mult Comp Cor</t>
  </si>
  <si>
    <t>No only ITT</t>
  </si>
  <si>
    <t>Whole sample</t>
  </si>
  <si>
    <t>Interactions</t>
  </si>
  <si>
    <t>Variance/CIs</t>
  </si>
  <si>
    <t>Reported ES</t>
  </si>
  <si>
    <t>Theory Analyses</t>
  </si>
  <si>
    <t>Understandable</t>
  </si>
  <si>
    <t>Analysis description</t>
  </si>
  <si>
    <t>Notes</t>
  </si>
  <si>
    <t>Anderson, Lammers, Nunnley, &amp; Davis (2016)</t>
  </si>
  <si>
    <t xml:space="preserve">       see analysis sheet(s)</t>
  </si>
  <si>
    <t>Not described</t>
  </si>
  <si>
    <t>.</t>
  </si>
  <si>
    <t>USA</t>
  </si>
  <si>
    <t>not reported</t>
  </si>
  <si>
    <t>Passive</t>
  </si>
  <si>
    <t>Students received a welcome email from the instructor emphasizing an incremental theory of intelligence, commitment to the course goals, and positive rapport with the instructor</t>
  </si>
  <si>
    <t>Read paper</t>
  </si>
  <si>
    <t>integrated</t>
  </si>
  <si>
    <t>Short</t>
  </si>
  <si>
    <t>yes</t>
  </si>
  <si>
    <t>no</t>
  </si>
  <si>
    <t>Intelligence</t>
  </si>
  <si>
    <t>Course Grade</t>
  </si>
  <si>
    <t>No</t>
  </si>
  <si>
    <t xml:space="preserve">  see analysis sheet(s)</t>
  </si>
  <si>
    <t>Ms/SDs</t>
  </si>
  <si>
    <t>Yes</t>
  </si>
  <si>
    <t>*</t>
  </si>
  <si>
    <t>N/A</t>
  </si>
  <si>
    <t>Unclear</t>
  </si>
  <si>
    <t>means, SDs</t>
  </si>
  <si>
    <t>Aronson, Fried, &amp; Good (2002) - S1</t>
  </si>
  <si>
    <t>Post-secondary</t>
  </si>
  <si>
    <t>Adults</t>
  </si>
  <si>
    <t>Low</t>
  </si>
  <si>
    <t>Students in the pen pal control wrote letters to another student, listened to a passage, and watched a video. Instead of mindset content, they learned that scientists believe that there are many different types of intelligence. They wrote a second letter, developed the letter into a speech, and listened to the speech.</t>
  </si>
  <si>
    <t>Active</t>
  </si>
  <si>
    <t>Students came into the lab, supposedly to participate in a pen pal program. They wrote letters to a younger student and were told to convince them that intelligence can grow like a muscle; they also listened to a passage and watched a video about how intelligence and the brain can grow. They wrote a second letter, turned it into a speech, and listened to the speech.</t>
  </si>
  <si>
    <t>Interactive</t>
  </si>
  <si>
    <t>In person</t>
  </si>
  <si>
    <t>researcher</t>
  </si>
  <si>
    <t>outside</t>
  </si>
  <si>
    <t>GPA</t>
  </si>
  <si>
    <t>t-test</t>
  </si>
  <si>
    <t>No, but corrected by using SAT as a covariate</t>
  </si>
  <si>
    <t>means, t-tests. ANCOVAs, mediation</t>
  </si>
  <si>
    <t>Aronson, Fried, &amp; Good (2002) - S2</t>
  </si>
  <si>
    <t>Baker (2017)</t>
  </si>
  <si>
    <t>3rd-grade students in California</t>
  </si>
  <si>
    <t>Elementary</t>
  </si>
  <si>
    <t>Children</t>
  </si>
  <si>
    <t>low SES</t>
  </si>
  <si>
    <t>Math as usual plus usual "classroom meeting time," which gives students a chance to build community and talk about ways to solve social problems.</t>
  </si>
  <si>
    <t>Math as usual, plus intervention. For the first 5 weeks, students watched growth mindset videos with discussion questions and discussed them. During Weeks 6 and 7, students engaged in what were called "growth mindset activities" created by ClassDojo and Stanford's Project for Education Research that Scales (PERTS), which "allowed students to apply their learning from the previous five weeks."</t>
  </si>
  <si>
    <t>teacher/researcher</t>
  </si>
  <si>
    <t>Standardized Test</t>
  </si>
  <si>
    <t>change scores</t>
  </si>
  <si>
    <t>No (no and cluster)</t>
  </si>
  <si>
    <t>means, SDs, t-tests</t>
  </si>
  <si>
    <t>Barron, Hulleman, Hartka, &amp; Inouye (2017) - M1</t>
  </si>
  <si>
    <t>8th-grade public middle school students whose teachers wanted them exposed to the app</t>
  </si>
  <si>
    <t>Middle school</t>
  </si>
  <si>
    <t>Adolescents</t>
  </si>
  <si>
    <t>Computer</t>
  </si>
  <si>
    <t>Long</t>
  </si>
  <si>
    <t>M/SDs</t>
  </si>
  <si>
    <t>Barron, Hulleman, Hartka, &amp; Inouye (2017) - M2</t>
  </si>
  <si>
    <t>reported d</t>
  </si>
  <si>
    <t>means, t-tests</t>
  </si>
  <si>
    <t>Barron, Hulleman, Hartka, &amp; Inouye (2017) - M3</t>
  </si>
  <si>
    <t>Binning, Wang, &amp; Amemiya (2019) - S1</t>
  </si>
  <si>
    <t>7th-grade students transitioning to a public Title I junior/senior high school</t>
  </si>
  <si>
    <t>Medium</t>
  </si>
  <si>
    <t>Intelligence/Belonging</t>
  </si>
  <si>
    <t>unstandardized regression coefficient/DV SD</t>
  </si>
  <si>
    <t>regression with covariates</t>
  </si>
  <si>
    <t>Binning, Wang, &amp; Amemiya (2019) - S2</t>
  </si>
  <si>
    <t>9th-grade students transitioning to a public high school</t>
  </si>
  <si>
    <t>Secondary</t>
  </si>
  <si>
    <t>not low SES</t>
  </si>
  <si>
    <t>Blackwell, Trzesniewski, &amp; Dweck (2007)</t>
  </si>
  <si>
    <t>High</t>
  </si>
  <si>
    <t>No (cluster)</t>
  </si>
  <si>
    <t>knot point analysis</t>
  </si>
  <si>
    <t>Boaler, Dieckmann, Pérez-Núñez, Sun, &amp; Williams (2018)</t>
  </si>
  <si>
    <t>Middle school students in a math class in California</t>
  </si>
  <si>
    <t>Intelligence/Math Ability</t>
  </si>
  <si>
    <t>reported d (and regression coefficient and DV SD--regression coefficient standard error )</t>
  </si>
  <si>
    <t>regressions</t>
  </si>
  <si>
    <t>Bostwick (2015)</t>
  </si>
  <si>
    <t>Course Exam</t>
  </si>
  <si>
    <t>means, SDs, ANOVAs</t>
  </si>
  <si>
    <t>This study was later published as Bostwick &amp; Becker-Blease (2018), but in that publication they focus on a sub-sample and exclude participants so we use the thesis version.</t>
  </si>
  <si>
    <t>Broda (2015)</t>
  </si>
  <si>
    <t>Incoming first-year students at Michigan State University</t>
  </si>
  <si>
    <t>Students were given a series of quotes to read and reflect on what they might mean for them on campus.</t>
  </si>
  <si>
    <t>Students read a brief article on how the brain is like a muscle that can grow with repeated practice. The goal of the article was to teach students that with extra effort and focus, they can grow their intelligence. They then answered reflective questions on times they adopted a growth mindset.</t>
  </si>
  <si>
    <t>Estimated Ms/SEs</t>
  </si>
  <si>
    <t>means, SEs, regressions</t>
  </si>
  <si>
    <t>Brougham &amp; Kashubeck-West (2018)</t>
  </si>
  <si>
    <t>Freshman at two urban high schools</t>
  </si>
  <si>
    <t>yes, but opposite direction</t>
  </si>
  <si>
    <t>M-diff and SD-diff and ANOVA</t>
  </si>
  <si>
    <t>mean change scores, SDs of change, ANOVA</t>
  </si>
  <si>
    <t>Burnette, Hoyt, Russell, Lawson, Dweck, &amp; Finkel (2016)</t>
  </si>
  <si>
    <t>Students in introductory computer science classes across multiple universities</t>
  </si>
  <si>
    <t>Students watched modules on health issues: lifestyle causes of obesity, common signs and symptoms of depression and anxiety, two infections commonly seen on campus, and the importance of sleep for mental health. The series informed students that the goal was to share research to improve their overall college experience. Students first received information about research, then received a tip from a student, then wrote a pen-pal letter to sharing what they learned after each module.</t>
  </si>
  <si>
    <t>Computer Science Ability</t>
  </si>
  <si>
    <t>Ms and SDs</t>
  </si>
  <si>
    <t>Burnette, Russell, Hoyt, Orvidas, &amp; Widman (2018)</t>
  </si>
  <si>
    <t>Students watched web-based attention-matched modules designed to improve sexual communication skills and safer sexual decision-making among adolescent girls</t>
  </si>
  <si>
    <t>means, SDs, and multilevel modelling</t>
  </si>
  <si>
    <t>Chao, Visaria, Mukhopadhyay, &amp; Dehejia (2017) - S1</t>
  </si>
  <si>
    <t>3rd-graders in India attending schools in slums; no reward condition</t>
  </si>
  <si>
    <t>India</t>
  </si>
  <si>
    <t>Students learned about the circulatory system/structure and function of the heart.</t>
  </si>
  <si>
    <t>teacher</t>
  </si>
  <si>
    <t>means, SDs, MLM</t>
  </si>
  <si>
    <t>Chao, Visaria, Mukhopadhyay, &amp; Dehejia (2017) - S2</t>
  </si>
  <si>
    <t>3rd-graders in India attending schools in slums; personal choice condition</t>
  </si>
  <si>
    <t>Chao, Visaria, Mukhopadhyay, &amp; Dehejia (2017) - S3</t>
  </si>
  <si>
    <t>3rd-graders in India attending schools in slums; teacher choice condition</t>
  </si>
  <si>
    <t>Churches &amp; Education Development Trust (2016) - S1</t>
  </si>
  <si>
    <t>Primary, middle, and secondary school children in England</t>
  </si>
  <si>
    <t>Multiple</t>
  </si>
  <si>
    <t>UK</t>
  </si>
  <si>
    <t>Children and Adolescents</t>
  </si>
  <si>
    <t>Teaching as usual</t>
  </si>
  <si>
    <t>varied</t>
  </si>
  <si>
    <t>One-way Kruskal-Wallis ANOVA on gain scores</t>
  </si>
  <si>
    <t>Some information was not available as indicated by cells with only "*".</t>
  </si>
  <si>
    <t>Churches &amp; Education Development Trust (2016) - S2, M1</t>
  </si>
  <si>
    <t>Churches &amp; Education Development Trust (2016) - S2, M2</t>
  </si>
  <si>
    <t>Coates (2016)</t>
  </si>
  <si>
    <t>ANOVA, Ms, SDs</t>
  </si>
  <si>
    <t>Coleman (2018)</t>
  </si>
  <si>
    <t>High school juniors at a public school in an upper-level math course</t>
  </si>
  <si>
    <t>Teaching as usual. Students received additional content practice in place of the mindset sessions.</t>
  </si>
  <si>
    <t>t-test, Ms, SDs</t>
  </si>
  <si>
    <t>De Martino et al. (2018) - M1</t>
  </si>
  <si>
    <t>South Africa</t>
  </si>
  <si>
    <t>Students watched videos and then completed reflection questions and saying-is-believing activities</t>
  </si>
  <si>
    <t>Reported d</t>
  </si>
  <si>
    <t>Yes. Controlling for baseline math test.</t>
  </si>
  <si>
    <t>d, regressions</t>
  </si>
  <si>
    <t>De Martino et al. (2018) - M2 - S1</t>
  </si>
  <si>
    <t>Yes. Controlling for baseline test score.</t>
  </si>
  <si>
    <t>De Martino et al. (2018) - M2 - S2</t>
  </si>
  <si>
    <t>Delavande, Del Bono, Holford, &amp; Sen (2019)</t>
  </si>
  <si>
    <t>First-year university students</t>
  </si>
  <si>
    <t>Students watched videos about neurogenesis, were told the brain grows smarter and to train the brain like a muscle, plus were given study tips and wrote a letter to a friend about how ability is not fixed and were given money for each line of coherent text.</t>
  </si>
  <si>
    <t>Reported d (also, unstandardized regression coefficient and SD)</t>
  </si>
  <si>
    <t>Yes. Controlled for prior academic achievement, SES, gender, and age.</t>
  </si>
  <si>
    <t>Regression/ANCOVA</t>
  </si>
  <si>
    <t>Delpeche (2018)</t>
  </si>
  <si>
    <t>First-year college students in an Associates of Arts degree program in a first-year required course</t>
  </si>
  <si>
    <t>t-tests, Ms, SEs</t>
  </si>
  <si>
    <t>Dommett, Devonshire, Sewter, &amp; Greenfield (2013) - S1</t>
  </si>
  <si>
    <t>Students received a study skills active control intervention (computerized). Students' teachers received a mindset intervention.</t>
  </si>
  <si>
    <t>Students received a mindset intervention by computer. Interventions lasted four consecutive weeks of 50 min sessions that took place when math class normally would have. Students' teachers also received a mindset intervention.</t>
  </si>
  <si>
    <t>raw data, change scores</t>
  </si>
  <si>
    <t>Yes (depicted)</t>
  </si>
  <si>
    <t>Non-parametric corrections: Kruskal–Wallis, post hoc Mann Whitney U. Authors provided raw data</t>
  </si>
  <si>
    <t>Dommett, Devonshire, Sewter, &amp; Greenfield (2013) - S2</t>
  </si>
  <si>
    <t>Students received a mindset intervention by computer. Interventions lasted four consecutive weeks of 50 min sessions that took place when math class normally would have. Students' teachers received a study skills active control intervention.</t>
  </si>
  <si>
    <t>Dommett, Devonshire, Sewter, &amp; Greenfield (2013) - S3</t>
  </si>
  <si>
    <t>Students received a study skills active control intervention (computerized). Teachers did not receive an intervention.</t>
  </si>
  <si>
    <t>Students received a mindset intervention by computer. Interventions lasted four consecutive weeks of 50 min sessions that took place when math class normally would have. Teachers did not receive an intervention.</t>
  </si>
  <si>
    <t>Dommett, Devonshire, Sewter, &amp; Greenfield (2013) - S4</t>
  </si>
  <si>
    <t>Students received an in-person mindset intervention. Interventions lasted four consecutive weeks of 50 min sessions that took place when math class normally would have. Students' teachers also received a mindset intervention.</t>
  </si>
  <si>
    <t>Dommett, Devonshire, Sewter, &amp; Greenfield (2013) - S5</t>
  </si>
  <si>
    <t>Students received an control study skills intervention (in-person). Students' teachers received an active control study skills intervention.</t>
  </si>
  <si>
    <t>Students received an in-person mindset intervention. Interventions lasted four consecutive weeks of 50 min sessions that took place when math class normally would have. Students' teachers received an active control study skills intervention.</t>
  </si>
  <si>
    <t>Dommett, Devonshire, Sewter, &amp; Greenfield (2013) - S6</t>
  </si>
  <si>
    <t>Students received an control study skills intervention (in-person). Teachers did not receive an intervention.</t>
  </si>
  <si>
    <t>Students received an in-person mindset intervention. Interventions lasted four consecutive weeks of 50 min sessions that took place when math class normally would have. Teachers did not receive an intervention.</t>
  </si>
  <si>
    <t>Donohoe, Topping, &amp; Hannah (2012)</t>
  </si>
  <si>
    <t>Students in second year of secondary school at a city school in Scotland (age 13-14)</t>
  </si>
  <si>
    <t>Combination</t>
  </si>
  <si>
    <t>F-value</t>
  </si>
  <si>
    <t>ANOVA</t>
  </si>
  <si>
    <t>Ehrlinger, Mitchum, &amp; Dweck (2016)</t>
  </si>
  <si>
    <t>University students</t>
  </si>
  <si>
    <t>Students read a popular-science-style article that endorsed entity theory (that intelligence cannot be shaped).</t>
  </si>
  <si>
    <t>Fixed mindset</t>
  </si>
  <si>
    <t>Students read a popular-science-style article that endorsed a malleable theory of intelligence (that intelligence can be shaped).</t>
  </si>
  <si>
    <t>Same Session</t>
  </si>
  <si>
    <t>No test of statistical significance reported.</t>
  </si>
  <si>
    <t>raw data</t>
  </si>
  <si>
    <t>Not reported</t>
  </si>
  <si>
    <t>Ms, SEs in supplemental materials (and raw data)</t>
  </si>
  <si>
    <t>Fabert (2014)</t>
  </si>
  <si>
    <t>Students learned about social influencing and persuasive writing strategies.</t>
  </si>
  <si>
    <t>ANOVAs, Ms, SDs, path models</t>
  </si>
  <si>
    <t>Sample size rules of thumb are discussed, but no a priori power analyses are reported.</t>
  </si>
  <si>
    <t>Fink, Cahill, McDaniel, Hoffman, &amp; Frey (2018)</t>
  </si>
  <si>
    <t>First-year university students enrolled in General Chemistry 1</t>
  </si>
  <si>
    <t>Ms/SEs from ANCOVA</t>
  </si>
  <si>
    <t>ANCOVAs, Ms, SEs</t>
  </si>
  <si>
    <t>Fleurizard &amp; Young (2018)</t>
  </si>
  <si>
    <t>University students in a remedial math class</t>
  </si>
  <si>
    <t>reported d (reported change scores)</t>
  </si>
  <si>
    <t>Ms, SDs, t-tests</t>
  </si>
  <si>
    <t>Foliano, Rolfe, Buzzeo, Runge, &amp; Wilkinson (2018) - M1</t>
  </si>
  <si>
    <t>Year 6 students (end of primary school, equivalent to U.S.'s 5th-graders: ages 10-11)</t>
  </si>
  <si>
    <t>d 95% CI</t>
  </si>
  <si>
    <t>Foliano, Rolfe, Buzzeo, Runge, &amp; Wilkinson (2018) - M2</t>
  </si>
  <si>
    <t>d 95% CI</t>
  </si>
  <si>
    <t>Foliano, Rolfe, Buzzeo, Runge, &amp; Wilkinson (2018) - M3</t>
  </si>
  <si>
    <t>d 95% CI</t>
  </si>
  <si>
    <t>Ganimian (2018) - M1</t>
  </si>
  <si>
    <t>Year 12 students in public urban or semi-urban schools in Argentina</t>
  </si>
  <si>
    <t>Argentina</t>
  </si>
  <si>
    <t>Teaching as usual during a non-academic period where students can talk with the teacher about bullying, teacher-student relations, student body government, etc.</t>
  </si>
  <si>
    <t>other</t>
  </si>
  <si>
    <t>reported d (adjusted for clustering)</t>
  </si>
  <si>
    <t>Multilevel modeling with Item Response Theory</t>
  </si>
  <si>
    <t>Ganimian (2018) - M2</t>
  </si>
  <si>
    <t>Gauthreaux (2015) - M1</t>
  </si>
  <si>
    <t>7th graders from a middle school in Louisiana</t>
  </si>
  <si>
    <t>Control group had class as normal (life sciences warm up) and did not participate in growth conferences with the teacher. We use the two regular classes as the control (not the control class of gifted students because the experimental group did not have a gifted class).</t>
  </si>
  <si>
    <t>Students in the experimental group learned about fixed and growth mindsets at the beginning of the study, then participated in individual growth conferences with the teacher (3 times in the fall semester). Students completed reflection activities about their course preparedness and course exams and brought them to the growth conferences. The growth conferences included submitting assignments on time, studying more for tests, study skills, preparedness for class, making up past assignments, submitting new classwork, submitting homework on time, being on time to class, averaging test scores, individual test scores, paying attention, and seeking extra help.</t>
  </si>
  <si>
    <t>Intelligence + multiple domains</t>
  </si>
  <si>
    <t>Ms/SDs, t-tests</t>
  </si>
  <si>
    <t>Gauthreaux (2015) - M2</t>
  </si>
  <si>
    <t>Glerum, Loyens, &amp; Rikers (2018)</t>
  </si>
  <si>
    <t>Netherlands</t>
  </si>
  <si>
    <t>ANCOVA, Ms, SDs</t>
  </si>
  <si>
    <t>The intervention included a main component and then two reminders of what the students learned, which we counted as booster sessions.</t>
  </si>
  <si>
    <t>Good, Aronson, &amp; Inzlich (2003) - S1 M1</t>
  </si>
  <si>
    <t>Students received a control "antidrug" intervention where students learned about the risks associated with drug use. They also met with mentors and emailed throughout the year.</t>
  </si>
  <si>
    <t>Students met with mentors and communicated over email over the school year. Students learned about the expandable nature of intelligence, students explored web pages on growth mindset, and created a webpage on growth mindset.</t>
  </si>
  <si>
    <t>Ms/SDs, ANOVAs</t>
  </si>
  <si>
    <t>Good, Aronson, &amp; Inzlich (2003) - S2 M1</t>
  </si>
  <si>
    <t>Good, Aronson, &amp; Inzlich (2003) - M2</t>
  </si>
  <si>
    <t>Hoang (2018)</t>
  </si>
  <si>
    <t>College Algebra students (4 different sections) from a large Southwestern university, majority were 1st-year</t>
  </si>
  <si>
    <t>Students completed ten math problems in two sessions based on what the instructors were teaching around that time.</t>
  </si>
  <si>
    <t>Intelligence/Math Intelligence</t>
  </si>
  <si>
    <t>unstandardized regression coefficient and full sample DV SD</t>
  </si>
  <si>
    <t>Multiple regression</t>
  </si>
  <si>
    <t>Holden, Moreau, Greene, &amp; Conway (2016) - S1</t>
  </si>
  <si>
    <t>Students in a Massive Open Online Course (MOOC) on Statistics. This row: Mindset only vs. Control.</t>
  </si>
  <si>
    <t>Students did not receive feedback other than their score on the quiz.</t>
  </si>
  <si>
    <t>Students received mindset feedback after weekly quizzes such as reminding them that with effort they can grow their statistics intelligence.</t>
  </si>
  <si>
    <t>Feedback</t>
  </si>
  <si>
    <t>Math ability</t>
  </si>
  <si>
    <t>Holden, Moreau, Greene, &amp; Conway (2016) - S2</t>
  </si>
  <si>
    <t>Students in a Massive Open Online Course (MOOC) on Statistics. This row: Mindset + Strategies vs. Strategies only</t>
  </si>
  <si>
    <t>Students received study strategy suggestions.</t>
  </si>
  <si>
    <t>Students received mindset feedback after weekly quizzes such as reminding them that with effort they can grow their statistics intelligence and were given study strategies.</t>
  </si>
  <si>
    <t>Huffman (2017)</t>
  </si>
  <si>
    <t>ANOVA, ANCOVA, means</t>
  </si>
  <si>
    <t>Hunt (2017)</t>
  </si>
  <si>
    <t>First-semester Calculus students at a university</t>
  </si>
  <si>
    <t>Mgains/SDgains</t>
  </si>
  <si>
    <t>Ms/SDs, regression</t>
  </si>
  <si>
    <t>Kloster (2016)</t>
  </si>
  <si>
    <t>Personality</t>
  </si>
  <si>
    <t>Beta/SD of DV</t>
  </si>
  <si>
    <t>Mills &amp; Mills (2018)</t>
  </si>
  <si>
    <t>College students at a small liberal arts college taking a Developmental Math course</t>
  </si>
  <si>
    <t>researcher and teachers</t>
  </si>
  <si>
    <t>t-test, Ms/SDs</t>
  </si>
  <si>
    <t xml:space="preserve"> </t>
  </si>
  <si>
    <t>North Wolfe (2017)</t>
  </si>
  <si>
    <t>First-year students enrolled in UNIV 101</t>
  </si>
  <si>
    <t xml:space="preserve">Students received a lesson on mindsets and had an in-class discussion. Also, (in most cases) they watched a video on growth mindsets. </t>
  </si>
  <si>
    <t>Unstandardized regression coefficient/SD of DV</t>
  </si>
  <si>
    <t>regression</t>
  </si>
  <si>
    <t>Orosz, Péter-Szarka, Böthe, Tóth-Király, &amp; Berger (2017)</t>
  </si>
  <si>
    <t>Hungary</t>
  </si>
  <si>
    <t>Intelligence/General</t>
  </si>
  <si>
    <t>ANOVAs, Ms/SDs</t>
  </si>
  <si>
    <t>Outes, Sanchez, &amp; Vakis (2017) - M1</t>
  </si>
  <si>
    <t>Peru</t>
  </si>
  <si>
    <t>Students read an adapted version of "you can grow your mindset", discussed mindset in groups and as a class, and wrote an essay describing what they learned to a younger sibling or friend.</t>
  </si>
  <si>
    <t>Outes, Sanchez, &amp; Vakis (2017) - M2</t>
  </si>
  <si>
    <t>Paunesku, Walton, Romero, Smith, Yeager, &amp; Dweck (2015)</t>
  </si>
  <si>
    <t>High schoolers from various schools - 82% were 9th graders</t>
  </si>
  <si>
    <t>High school</t>
  </si>
  <si>
    <t>Students read and completed work similar to the incremental group, but learned about functional localization in the brain rather than neural plasticity.</t>
  </si>
  <si>
    <t>not reported using our criterion</t>
  </si>
  <si>
    <t>regression weights and SE</t>
  </si>
  <si>
    <t>Regressions</t>
  </si>
  <si>
    <t>Peterson (2018)</t>
  </si>
  <si>
    <t>Gain scores: Ms and SDs</t>
  </si>
  <si>
    <t>Yes (stratified)</t>
  </si>
  <si>
    <t>Ms/SDs, t-tests (1-tailed)</t>
  </si>
  <si>
    <t>We estimated 44 sessions based on starting and end points, holidays, and frequency.</t>
  </si>
  <si>
    <t>Polley (2018)</t>
  </si>
  <si>
    <t>All 6th-, 7th-, and 8th-graders from two schools</t>
  </si>
  <si>
    <t>Bangladesh</t>
  </si>
  <si>
    <t>Identical to the Intervention, but messages about neuroplasticity and that intelligence can grow were replaced with general information about the brain, learning, and memory.</t>
  </si>
  <si>
    <t>ANCOVA</t>
  </si>
  <si>
    <t>Quille &amp; Bergin (2019) </t>
  </si>
  <si>
    <t>CS1 students at a community college and an institute of technology</t>
  </si>
  <si>
    <t>Ireland</t>
  </si>
  <si>
    <t>p-value from t-test</t>
  </si>
  <si>
    <t>Rhee, Johnson,  &amp; Oyamot (2017)</t>
  </si>
  <si>
    <t>1st-year students in an Introduction to Engineering course</t>
  </si>
  <si>
    <t>F-test and Ms</t>
  </si>
  <si>
    <t>ANCOVA, Ms</t>
  </si>
  <si>
    <t>The authors measured mindset before and after the intervention, but only report post-intervention differences by group (which were not significant).</t>
  </si>
  <si>
    <t>Rienzo et al. (2015) - M1</t>
  </si>
  <si>
    <t>Year 5 students from 6 different schools</t>
  </si>
  <si>
    <t>Elementary school</t>
  </si>
  <si>
    <t>Ms, SDs</t>
  </si>
  <si>
    <t>Rienzo et al. (2015) - M2</t>
  </si>
  <si>
    <t>Robinson (2019)</t>
  </si>
  <si>
    <t>Students in an Introduction to Engineering course (majority first-year students)</t>
  </si>
  <si>
    <t>Saunders (2013)</t>
  </si>
  <si>
    <t>Students had regular homeroom.</t>
  </si>
  <si>
    <t>Schubert (2017) - M1</t>
  </si>
  <si>
    <t>Writing ability</t>
  </si>
  <si>
    <t>Course exam</t>
  </si>
  <si>
    <t>Schubert (2017) - M2</t>
  </si>
  <si>
    <t>Schubert (2017) - M3</t>
  </si>
  <si>
    <t>Schubert (2017) - M4</t>
  </si>
  <si>
    <t>Schubert (2017) - M5</t>
  </si>
  <si>
    <t>Smith &amp; Capuzzi (2019)</t>
  </si>
  <si>
    <t>Undergraduate psychology students taking a statistics course</t>
  </si>
  <si>
    <t>Course grade</t>
  </si>
  <si>
    <t>Sriram (2014)</t>
  </si>
  <si>
    <t>Ms/SEs</t>
  </si>
  <si>
    <t>Ms/SEs, ANCOVA</t>
  </si>
  <si>
    <t>The study reports 105 participants but degrees of freedom suggest 99 were entered into the analyses.</t>
  </si>
  <si>
    <t>Tecker (2017) - M1</t>
  </si>
  <si>
    <t>Ms/SDs of change scores</t>
  </si>
  <si>
    <t>t-tests, Ms/SDs</t>
  </si>
  <si>
    <t>Tecker (2017) - M2</t>
  </si>
  <si>
    <t>Whorrall (2018)</t>
  </si>
  <si>
    <t>Students completed the Brainology computer program and off-line tutorials.</t>
  </si>
  <si>
    <t>No (matching)</t>
  </si>
  <si>
    <t>ANOVA, Ms/SDs</t>
  </si>
  <si>
    <t>Wilkins (2014) - M1</t>
  </si>
  <si>
    <t>Teaching as usual: North Carolina science standards.</t>
  </si>
  <si>
    <t>Wilkins (2014) - M2</t>
  </si>
  <si>
    <t>Wilson (2009) - S1</t>
  </si>
  <si>
    <t>Students read an article stating that humans are born with a limited amount of intelligence that does not fluctuate throughout life. They then read statements from professionals describing this view of intelligence. Next, participants wrote their own statement using personal events to summarize the importance of the information and how adopting this view of intelligence could be beneficial. Finally, they took a quiz on the reading material.</t>
  </si>
  <si>
    <t>Students read an article that described intelligence as malleable and enhanced throughout life with the proper environment. They then read statements from professionals that used personal stories to emphasize the malleable view. Next, participants wrote their own statement using personal events to summarize the importance of the information and how adopting this view of intelligence could be beneficial. Finally, they took a quiz on the reading material.</t>
  </si>
  <si>
    <t>Same session</t>
  </si>
  <si>
    <t>We assumed equal numbers per group for calculations. We compared the malleable mindset manipulation to the entity manipulation because it was the only control group.</t>
  </si>
  <si>
    <t>Wilson (2009) - S2</t>
  </si>
  <si>
    <t>Wright (2018)</t>
  </si>
  <si>
    <t>Undergraduate students taking a general psychology course at a community college</t>
  </si>
  <si>
    <t>Teaching as usual.</t>
  </si>
  <si>
    <t>HLM, regression coefficient and DV SD</t>
  </si>
  <si>
    <t>3-level HLM</t>
  </si>
  <si>
    <t>Yeager et al. (2014) - S1</t>
  </si>
  <si>
    <t>The control intervention was parallel to the incremental intervention, except that students learned about the malleability of athletic performance.</t>
  </si>
  <si>
    <t>Students read a brief article summarizing neuroscience studies about how the brain can change, read made up quotes from "upperclassmen" about how they applied this information to conflicts in their own lives, then they wrote a letter to future 9th graders applying mindset information to their own experiences.</t>
  </si>
  <si>
    <t>Yeager et al. (2014) - S2</t>
  </si>
  <si>
    <t>Yeager et al. (2014) - S3</t>
  </si>
  <si>
    <t>Yeager, Romero et al. (2016) - S1</t>
  </si>
  <si>
    <t>Students read an article titled "You Can Grow Your Intelligence" (adapted from Paunesku et al. 2015 and Blackwell et al. 2007) and wrote about a time they learned and got smarter, then wrote a letter to another student who was struggling in school and felt "dumb.".</t>
  </si>
  <si>
    <t>unstandardized regression estimates and DV SD</t>
  </si>
  <si>
    <t>Yeager, Romero et al. (2016) - S2</t>
  </si>
  <si>
    <t>Yeager, Lee, &amp; Jamieson (2016)</t>
  </si>
  <si>
    <t>Students learned about neuroscience research related to different sensory experiences. Students read stories from upperclassmen. The control intervention was positive and included advice from older peers, but was unrelated to beliefs about people’s traits.</t>
  </si>
  <si>
    <t>Students read information that people who are bullies/are bullied are not bad people with fixed personalities, but can change. Students also read stories from older peers who endorsed this message. Students summarized and endorsed the messages through a “saying is believing” writing exercise, in which they attempted to persuade future students to hold an incremental theory.</t>
  </si>
  <si>
    <t>intervention was about social behaviors, control was about the 5 senses</t>
  </si>
  <si>
    <t>raw data: gain score Ms and SDs; in manuscript: t-tests</t>
  </si>
  <si>
    <t>Yeager et al. (2018) - S1</t>
  </si>
  <si>
    <t>Students read an article about the brain and answered questions about it.</t>
  </si>
  <si>
    <t>Students were presented with information about neural plasticity that emphasized brain improvements when challenged and when practicing "more difficult ways of thinking." Students completed summarized what they learned and wrote messages to future students about growth mindsets</t>
  </si>
  <si>
    <t>reported unstandardized regression coefficient and DV SD with all covariates</t>
  </si>
  <si>
    <t>"cluster-robust fixed-effects linear regression model that used weights provided by the research firm to make coefficients generalizable"..."records weighted by weighted based on sampling design and
 non-response (including missing grade 9 GPA outcomes); weights calculated by survey firm
"</t>
  </si>
  <si>
    <t>Yeager et al. (2018) - S2</t>
  </si>
  <si>
    <t>reported unstandardized regression coefficient and DV SD with fixed school effects and prior GPA as covariates</t>
  </si>
  <si>
    <t>Zonnefeld (2015)</t>
  </si>
  <si>
    <t>Undergraduates at a small, faith-based liberal arts college in the Midwest recruited from 12 introductory statistics courses.</t>
  </si>
  <si>
    <t>Academic achievement data from previous introductory statistics courses (teaching as usual) were used.</t>
  </si>
  <si>
    <t>Intelligence, General, Mathematic Ability</t>
  </si>
  <si>
    <t>Ms/SDs, ANCOVAs, ANOVAs, t-tests</t>
  </si>
  <si>
    <t>Zonnefeld &amp; Van Weelden (2016)</t>
  </si>
  <si>
    <t xml:space="preserve">Undergraduate students in a developmental math course at a small liberal arts college: first or second-year undergraduate students with Math ACT scores of 18 or less. </t>
  </si>
  <si>
    <t>Estimated marginal means and SEs with Math ACT as a covariate</t>
  </si>
  <si>
    <t>Percentage difference in final grades for treatment and control groups. No measures of variability or tests of differences (no p values, no t tests, no SDs). Raw data provided though.</t>
  </si>
  <si>
    <t>Replacement effect sizes using high risk sub-samples in place of the whole sample</t>
  </si>
  <si>
    <t>mean difference between groups and estimated SEs</t>
  </si>
  <si>
    <t>Ms and 95% CIs</t>
  </si>
  <si>
    <t>Replacement effect sizes using low SES sub-samples in place of the whole sample</t>
  </si>
  <si>
    <t>Churches &amp; Education Development Trust (2016) - S2 M1</t>
  </si>
  <si>
    <t>Churches &amp; Education Development Trust (2016) - S2 M2</t>
  </si>
  <si>
    <t>Replacement effect sizes using the longest interval available rather than the longest within an academic course context</t>
  </si>
  <si>
    <t>Dommett et al. (2013) - S1</t>
  </si>
  <si>
    <t>Dommett et al. (2013) - S2</t>
  </si>
  <si>
    <t>Dommett et al. (2013) - S3</t>
  </si>
  <si>
    <t>Dommett et al. (2013) - S4</t>
  </si>
  <si>
    <t>Dommett et al. (2013) - S5</t>
  </si>
  <si>
    <t>Dommett et al. (2013) - S6</t>
  </si>
  <si>
    <t>Ms and SEs</t>
  </si>
  <si>
    <t>Sig. after adjustments</t>
  </si>
  <si>
    <t>Barron, Hulleman, Hartka, &amp; Inouye (2017) - M1-M3</t>
  </si>
  <si>
    <t>Mix</t>
  </si>
  <si>
    <t>mix</t>
  </si>
  <si>
    <t>yes, but opposite</t>
  </si>
  <si>
    <t>Churches &amp; Education Development Trust (2016) - S2 M1-M2</t>
  </si>
  <si>
    <t>De Martino et al. (2018) - S1 M1-M2</t>
  </si>
  <si>
    <t>De Martino et al. (2018) - S2 M1-M2</t>
  </si>
  <si>
    <t>F-value</t>
  </si>
  <si>
    <t>Foliano, Rolfe, Buzzeo, Runge, &amp; Wilkinson (2018) - M1-M3</t>
  </si>
  <si>
    <t>d 95% CI</t>
  </si>
  <si>
    <t>Ganimian (2018) - M1-M2</t>
  </si>
  <si>
    <t>Gauthreaux (2015) - M1-M2</t>
  </si>
  <si>
    <t>Good, Aronson, &amp; Inzlich (2003) - S1 M1-M2</t>
  </si>
  <si>
    <t>7th graders who were enrolled in a computer skills course from Texas. This row is for female students' math scores and reading scores.</t>
  </si>
  <si>
    <t>Good, Aronson, &amp; Inzlich (2003) - S2 M1-M2</t>
  </si>
  <si>
    <t>7th graders who were enrolled in a computer skills course from Texas. This row is for male students' math scores and reading scores.</t>
  </si>
  <si>
    <t>Outes, Sanchez, &amp; Vakis (2017) M1-M2</t>
  </si>
  <si>
    <t>Rienzo et al. (2015) - M1-M2</t>
  </si>
  <si>
    <t>Tecker (2017) - M1-M2</t>
  </si>
  <si>
    <t>Wilkins (2014) - M1-M2</t>
  </si>
  <si>
    <t>Notes (beyond Main and Main Analysis sheets)</t>
  </si>
  <si>
    <t>Different type of academic achievement measure from line below.</t>
  </si>
  <si>
    <t>De Martino et al. (2018) - S1 M2</t>
  </si>
  <si>
    <t>Different type of academic achievement measure from line above.</t>
  </si>
  <si>
    <t>De Martino et al. (2018) - S2 M2</t>
  </si>
  <si>
    <t>An independent sample from the one above.</t>
  </si>
  <si>
    <t>Outes, Sanchez, &amp; Vakis (2017) - M1-M2</t>
  </si>
  <si>
    <t>Schubert (2017) - M1-M5</t>
  </si>
  <si>
    <t>Replacement effect sizes using the longest interval available in place of the longest interval available within an academic context</t>
  </si>
  <si>
    <t>Barron, Hulleman, Hartka, &amp; Inouye (2017) - M2-M3</t>
  </si>
  <si>
    <r>
      <t xml:space="preserve">Treatment </t>
    </r>
    <r>
      <rPr>
        <b/>
        <i/>
        <sz val="12"/>
        <color theme="1"/>
        <rFont val="Arial"/>
        <family val="2"/>
      </rPr>
      <t>n</t>
    </r>
  </si>
  <si>
    <r>
      <t xml:space="preserve">Control </t>
    </r>
    <r>
      <rPr>
        <b/>
        <i/>
        <sz val="12"/>
        <color theme="1"/>
        <rFont val="Arial"/>
        <family val="2"/>
      </rPr>
      <t>n</t>
    </r>
  </si>
  <si>
    <r>
      <t xml:space="preserve">Adj. Treat. </t>
    </r>
    <r>
      <rPr>
        <b/>
        <i/>
        <sz val="12"/>
        <color theme="1"/>
        <rFont val="Arial"/>
        <family val="2"/>
      </rPr>
      <t>n</t>
    </r>
  </si>
  <si>
    <r>
      <t xml:space="preserve">Adj. Control </t>
    </r>
    <r>
      <rPr>
        <b/>
        <i/>
        <sz val="12"/>
        <color theme="1"/>
        <rFont val="Arial"/>
        <family val="2"/>
      </rPr>
      <t>n</t>
    </r>
  </si>
  <si>
    <r>
      <t xml:space="preserve">Cohen's </t>
    </r>
    <r>
      <rPr>
        <b/>
        <i/>
        <sz val="12"/>
        <color theme="1"/>
        <rFont val="Arial"/>
        <family val="2"/>
      </rPr>
      <t>d</t>
    </r>
  </si>
  <si>
    <r>
      <rPr>
        <sz val="12"/>
        <color theme="1"/>
        <rFont val="Arial"/>
        <family val="2"/>
      </rPr>
      <t>t-value</t>
    </r>
  </si>
  <si>
    <t>Rhee, Johnson, &amp; Oyamot (2017)</t>
  </si>
  <si>
    <t>Author of this study provided data to Sisk et al.; We were unable to obtain detailed sample information.</t>
  </si>
  <si>
    <r>
      <t xml:space="preserve">Treatment </t>
    </r>
    <r>
      <rPr>
        <b/>
        <i/>
        <sz val="12"/>
        <color theme="1"/>
        <rFont val="Calibri"/>
        <family val="2"/>
        <scheme val="minor"/>
      </rPr>
      <t>n</t>
    </r>
  </si>
  <si>
    <r>
      <t xml:space="preserve">Control </t>
    </r>
    <r>
      <rPr>
        <b/>
        <i/>
        <sz val="12"/>
        <color theme="1"/>
        <rFont val="Calibri"/>
        <family val="2"/>
        <scheme val="minor"/>
      </rPr>
      <t>n</t>
    </r>
  </si>
  <si>
    <r>
      <t xml:space="preserve">Adj. Treat. </t>
    </r>
    <r>
      <rPr>
        <b/>
        <i/>
        <sz val="12"/>
        <color theme="1"/>
        <rFont val="Calibri"/>
        <family val="2"/>
        <scheme val="minor"/>
      </rPr>
      <t>n</t>
    </r>
  </si>
  <si>
    <r>
      <t xml:space="preserve">Adj. Control </t>
    </r>
    <r>
      <rPr>
        <b/>
        <i/>
        <sz val="12"/>
        <color theme="1"/>
        <rFont val="Calibri"/>
        <family val="2"/>
        <scheme val="minor"/>
      </rPr>
      <t>n</t>
    </r>
  </si>
  <si>
    <r>
      <t xml:space="preserve">Cohen's </t>
    </r>
    <r>
      <rPr>
        <b/>
        <i/>
        <sz val="12"/>
        <color theme="1"/>
        <rFont val="Calibri"/>
        <family val="2"/>
        <scheme val="minor"/>
      </rPr>
      <t>d</t>
    </r>
  </si>
  <si>
    <r>
      <rPr>
        <sz val="12"/>
        <color theme="1"/>
        <rFont val="Calibri"/>
        <family val="2"/>
        <scheme val="minor"/>
      </rPr>
      <t>t-value</t>
    </r>
  </si>
  <si>
    <t>6th graders in one of 5 reading intervention classes (for students who had previously failed a 5th grade course)</t>
  </si>
  <si>
    <t>African American Stanford undergraduate students</t>
  </si>
  <si>
    <t>White Stanford undergraduate students</t>
  </si>
  <si>
    <t>Female 10th-grade students from four rural, low-income schools in the southeast</t>
  </si>
  <si>
    <t>Kindergarteners, 1st graders, 2nd graders, and 3rd graders in Oregon</t>
  </si>
  <si>
    <t>Year 7 students (age 11-12) from schools in southwest England</t>
  </si>
  <si>
    <t>Undeclared first-year undergraduate students at Arizona State University</t>
  </si>
  <si>
    <t>First-semester college students enrolled in an introductory psychology course</t>
  </si>
  <si>
    <t>Psychology students at a Midwestern university</t>
  </si>
  <si>
    <t>10th graders from one of two high schools from the countryside of Hungary</t>
  </si>
  <si>
    <t>University 3rd-year-level engineering course students working on writing at a southern state university</t>
  </si>
  <si>
    <t>First-year undergraduate students considered high risk by their college based on entrance exam scores and high school grades.</t>
  </si>
  <si>
    <t>Sixth graders from a small suburban school district in northern CA</t>
  </si>
  <si>
    <t>Seventh-grade students in a science class in one of seven middle schools in North Carolina</t>
  </si>
  <si>
    <t>Undergraduate students (women) taking either an introductory psychology course or a developmental psychology course in a gender fair condition</t>
  </si>
  <si>
    <t>Undergraduate students (women) taking either an introductory psychology course or a developmental psychology course in a stereotype threat manipulation.</t>
  </si>
  <si>
    <t>9th-grade students enrolled in Algebra 1 at a California high school. (In this high school, only lower-performing students took Algebra 1 in 9th grade.)</t>
  </si>
  <si>
    <t>9th-grade students attending one of the lowest-performing high schools in California who did not have an entity theory at baseline (no sample-level demographic data were reported).</t>
  </si>
  <si>
    <t>9th-grade students attending one of the lowest-performing high schools in California who had an entity theory at baseline (no sample-level demographic data were reported).</t>
  </si>
  <si>
    <t>9th-grade students from a national convenience sample of 10 schools in California, New York, Texas, Virginia, and North Carolina whose  pre-intervention achievement was above the median.</t>
  </si>
  <si>
    <t>9th-grade students from a national convenience sample of 10 schools in California, New York, Texas, Virginia, and North Carolina whose  pre-intervention achievement was below the median.</t>
  </si>
  <si>
    <t>7th graders who were enrolled in a computer skills course from Texas. Study authors report effects separately for males and females. This row is for female students' math scores.</t>
  </si>
  <si>
    <t>7th graders who were enrolled in a computer skills course from Texas. Study authors report effects separately for males and females. This row is for male students' math scores.</t>
  </si>
  <si>
    <t>9th graders from a nationally representative sample. Study authors report effects separately for students above and below the median. This row represents students above the median.</t>
  </si>
  <si>
    <t>9th graders from a nationally representative sample. Study authors report effects separately for students above and below the median. This row represents students below the median.</t>
  </si>
  <si>
    <t>Students who did not receive the app.</t>
  </si>
  <si>
    <t>Students learned about how famous people struggled and their strategies for overcoming them. Students read testimonials from students about overcoming struggles. Students learned that intelligence can improve with effort, that the brain is like a muscle, and that effort with the right strategy will improve academic achievement. They were also given real-world examples of growth mindset applications and they wrote a virtual postcard about the lesson's content.</t>
  </si>
  <si>
    <t>Information about mindset was replaced with memory tricks and learning about memory.</t>
  </si>
  <si>
    <t>Students participated in workshops where they learned that intelligence is malleable and can be developed with practice.</t>
  </si>
  <si>
    <t>Six, 15-minute video sessions of a math MOOC with mindset messages included, along with other messages, plus reflections and activities</t>
  </si>
  <si>
    <t>Treatment group students are additionally taught that everyone can become good at math, receive additional challenge/struggle motivation, are additionally told that thinking deeply is more important than speed, are additionally told math is creative and beautiful, are additionally taught strategies for learning, and are additionally taught about math's importance.</t>
  </si>
  <si>
    <t>Barron and Hulleman: Co-founders of MapSports, which provides mindset assessments, workshops, and mindset consulting to sports organizations.</t>
  </si>
  <si>
    <t>Aronson: Team member of Cogx (as an expert in mindset); Executive advisor to Casa Laxmi (as an expert in mindset)</t>
  </si>
  <si>
    <t>The control group received a letter attached to the answer key of the first midterm exam with appreciation content (thanks for course attendance and participation).</t>
  </si>
  <si>
    <t>Treatment students received additional effort and practice motivation. Intervention students read an article, whereas control students read quotes. Th mindset intervention 1.5-2x as long as the control condition.</t>
  </si>
  <si>
    <t>Students read an article about brain anatomy, completed a worksheet activity, and read a testimonial from someone recovering from brain damage. Students wrote a letter to a future student about what they learned. Students discussed what they learned.</t>
  </si>
  <si>
    <t>Students read an article about growing their intelligence and watched a video about how the brain is like a muscle/practice makes you smarter and completed worksheets. Students watched a video on neuroplasticity and read a testimonial about a student who struggled and improved with effort. Students wrote a letter to a future student about what they learned. Students discussed what they learned.</t>
  </si>
  <si>
    <t>Treatment students received additional effort/practice motivation and inspiration for resilience.</t>
  </si>
  <si>
    <t>Students watched modules on growth mindset: growth mindset message, definitions of fixed and growth mindset, that learning takes effort, goal-setting and mindsets, focus on learning, beliefs about effort, strategies for handling difficult tasks, mindsets and setbacks.  Students first received information about research, then received a tip from a successful young computer scientist, then wrote a pen-pal letter sharing what they learned after each module.</t>
  </si>
  <si>
    <t>Students learned about mindsets through web-based modules, including receiving a tip for success from an undergraduate who emphasized the importance of hard work and adopting effective learning strategies using growth mindset messages. Following, students participated in a saying-is-believing activity.</t>
  </si>
  <si>
    <t>Orvidas: Conducts self-help workshops ($97 per person) talking about mindsets (https://www.sammillerscience.com/stress-school?ref=https%3A%2F%2Fwww.sammillerscience.com%2Fa%2F24553%2FzooWpd4E); Works as a "health coach" focusing on people's mindsets for health behavior change.</t>
  </si>
  <si>
    <t>Students learned about the brain and how it "grows smarter." Teachers emphasized that hard work and using good learning strategies help the brain grow and deal with challenges, and that setbacks did not reflect ability or limitations. Included class exercises and activities.</t>
  </si>
  <si>
    <t>Treatment students received additional effort/practice motivation, additional strategy learning motivation, and additional challenge seeking motivation. Treatment students learned about the brain whereas control group students learned about the circulatory system.</t>
  </si>
  <si>
    <t>Growth mindset lesson plans and learning materials.</t>
  </si>
  <si>
    <t>Treatment students were additionally taught mindfulness, and social and emotional learning skills.</t>
  </si>
  <si>
    <t>Intervention included videos about growth mindset, activities and facilitated discussions about the videos, instruction on self-belief, neuroplasticity, correcting mistakes, the "power of yet," goal-setting, and synthesized learning. Students worked in groups to create their own video, poster, brochure, or graphic organizer to promote growth mindset.</t>
  </si>
  <si>
    <t>Treatment students were additionally taught importance of self-belief, making mistakes, and goal-setting. The intervention group engaged in activities while control group had extra study time.</t>
  </si>
  <si>
    <t>Students viewed and responded to nature videos matched in length with the mindset videos.</t>
  </si>
  <si>
    <t>Students watched growth mindset videos and then completed reflection questions and saying-is-believing activities.</t>
  </si>
  <si>
    <t>Treatment students additionally received effort encouragement.</t>
  </si>
  <si>
    <t>Students viewed videos about the brain and what happens when there is damage in different regions and answered questions.</t>
  </si>
  <si>
    <t>Treatment students additionally received study tips and effort encouragement.</t>
  </si>
  <si>
    <t>Students watched a video and read an article on the malleability of the brain, summarized learning and wrote a letter to a struggling student.</t>
  </si>
  <si>
    <t>Treatment students additionally received effort encouragement. The treatment condition additionally emphasized passion, dedication, strategy, challenges, and empowerment that control condition did not. Readability differed between conditions.</t>
  </si>
  <si>
    <t>Students received an active control study skills intervention (in-person). Students' teachers received a mindset intervention.</t>
  </si>
  <si>
    <t>Students received a study skills active control intervention (computerized). Students' teachers received a study skills active control intervention.</t>
  </si>
  <si>
    <t>Students continued with normally scheduled English class (no contact control).</t>
  </si>
  <si>
    <t>Four 40-minute units of the Brainology program, where characters talk about challenges to their learning and explain how the brain can change. The program focuses on malleability of the brain and the importance of effort and strategy. Students completed reflective e-journals as part of the intervention and completed activity sheets.</t>
  </si>
  <si>
    <t>Treatment students additionally received effort encouragement, learning strategies, study tips, and study plans.</t>
  </si>
  <si>
    <t>Blackwell: Speaker for hire on mindset ($10,000-$20,000 speaking fees); Co-founder and VP at MindsetWorks, Inc.. Dweck: Speaker for hire on mindset ($20,000-$50,00 speaking fees); Co-founder of MindsetWorks, Inc.; Profits from popular psychology book sales on mindset.</t>
  </si>
  <si>
    <t>Coates: Employee of MindsetWorks; Developed the program evaluated in the study to be sold by MindsetWorks (currently sold for $550/class); Speaker for hire on mindset ($5,000-$10,000 speaker fee); Profits from popular press book sales on mindset.</t>
  </si>
  <si>
    <t xml:space="preserve">Ehrlinger: Consultant to improve existing products for Khan Academy and Mindset Works. Dweck: Speaker for hire on mindset ($20,000-$50,00 speaking fees); Co-founder of MindsetWorks, Inc.; Profits from popular psychology book sales on mindset.  </t>
  </si>
  <si>
    <t>Treatment students additionally received effort and challenge encouragement.</t>
  </si>
  <si>
    <t>Students read an article about "transition tips (getting organized, managing time, using available resources, being active in courses)." Students were reminded of the article and wrote a reflection about how it would help with the an upcoming exam. Students were later reminded of the article and wrote about how it would help them for the final exam.</t>
  </si>
  <si>
    <t>Students read an article about "growing the brain" that encouraged challenges, effortful practice, and learning new strategies. Students were reminded of the article and wrote a reflection about how it would help with the upcoming exam. Students were later reminded of the article and wrote about how it would help them for the final exam.</t>
  </si>
  <si>
    <t>McDaniel: Profits from pop-psychology book sales touting growth mindset and including a large section on growth mindset.</t>
  </si>
  <si>
    <t>Treatment students additionally received effort/practice encouragement and challenge encouragement. Treatment students were taught about developing new learning strategies.</t>
  </si>
  <si>
    <t>Students were asked to leave the classroom.</t>
  </si>
  <si>
    <t>Young: Consultant for Southeast Psych offering mindset training.</t>
  </si>
  <si>
    <t>Wait-listed control.</t>
  </si>
  <si>
    <t>Treatment students received additional effort and practice encouragement, practice encouragement.</t>
  </si>
  <si>
    <t>Treatment students additionally received persistence, practice, and challenge seeking encouragement. The growth mindset poster encouraged students to create new goals, bounce ideas off others, practice, focus on the difficulty, explain their ideas to others, and seek new challenges. The control group had discussions with the teacher.</t>
  </si>
  <si>
    <t>Treatment students additionally received effort encouragement and goal-setting encouragement. The treatment group additionally worked on individualized study plans, had one-on-one time with the teacher, filled out reflection worksheets twice a month, focused on what they could improve and reflected on errors, and were guided on thinking about how to prepare for class.</t>
  </si>
  <si>
    <t>Math class as usual.</t>
  </si>
  <si>
    <t>Treatment students received additional effort encouragement. Treatment students  learned about the brain whereas control students learned about health outcomes from drug use.</t>
  </si>
  <si>
    <t>Treatment students received additional effort/practice encouragement, strategy encouragement, and help seeking encouragement.</t>
  </si>
  <si>
    <t>Treatment students received additional effort and challenge encouragement.</t>
  </si>
  <si>
    <t>Students read a paper on multiple intelligences, filled out a worksheet describing the article's main points and how the information in the article applied to them, and gave verbal advice to future students based on what they read.</t>
  </si>
  <si>
    <t>Students read a paper on growth mindsets, filled out a worksheet on what the article was about and how it applied to them, and gave verbal advice to future students based on what they read.</t>
  </si>
  <si>
    <t>Business as usual.</t>
  </si>
  <si>
    <t>Students watched a video where former students describe being in a fixed mindset and transforming into a growth mindset to succeed in Calculus.</t>
  </si>
  <si>
    <t>Students completed a "meaningless handout" then received emails with reminders and a survey attached.</t>
  </si>
  <si>
    <t>Students were given a presentation on growth mindset, conscientiousness was described and students were asked if they think it could change. Students then completed a handout to set goals for a class. Students received emails with surveys and growth mindset messages.</t>
  </si>
  <si>
    <t>Treatment students received additional goal setting, self-discipline coaching, and motivation encouragement.</t>
  </si>
  <si>
    <t>Students completed the pre-test, then received teaching as usual.</t>
  </si>
  <si>
    <t>Students received four 30-minute lessons on growth mindset. Lessons taught that intelligence was malleable and that the brain is like a muscle. Challenge and engagement were emphasized. Success stories of famous people were shared, describing their challenges, setbacks, and perseverance. Students shared their own stories of people they knew who persevered through adversity, and were asked to frame these stories such that challenges and failures were not due to ability or immutable skills. Immutable math ability was de-emphasized and concepts of abilities growing with effort were emphasized. Math instructors reinforced these concepts throughout the semester.</t>
  </si>
  <si>
    <t>Treatment students received additional effort, challenge, and persistence motivation.</t>
  </si>
  <si>
    <t>Students received lessons, watched videos, and engaged in discussions and activities about the bystander effect.</t>
  </si>
  <si>
    <t>Students received lessons, watched videos, and engaged in discussions and activities about growth mindsets related to academics and neuroplasticity.</t>
  </si>
  <si>
    <t>Treatment students additionally received effort motivation, failure normalization, and persistence motivation whereas the control group students learned pro-social helping behaviors.</t>
  </si>
  <si>
    <t>Orosz: Executive member of the Hero’s Square Initiative, an organization that conducts mindset workshops and trainings. Berger: Advisory board member of the Center for Compassion and Altruism Research and Education, which conducts training programs that include growth mindset.</t>
  </si>
  <si>
    <t>Treatment students additionally received effort/practice encouragement.</t>
  </si>
  <si>
    <t>Students read an article about how the brain grows with hard work and good strategies when challenged and how students can become more intelligent with practice and study. The article emphasized the importance of struggle and setbacks as opportunities to learn. Students then summarized findings in writing exercise, read about a hypothetical struggling student, and wrote to the student to advise them.</t>
  </si>
  <si>
    <t>Greene: Data Associate and Program Manager at PERTS, an organization with the goal of bringing mindset interventions to millions of students across the country.</t>
  </si>
  <si>
    <t>Lawson: MindsetWorks consultant; Speaker for hire on mindset ($5,000-10,000 speaker fee). Dweck: Speaker for hire on mindset ($20,000-$50,00 speaking fees); Co-founder of MindsetWorks, Inc.; Profits from popular psychology book sales on mindset.</t>
  </si>
  <si>
    <t>The teacher taught in small group instruction twice a week about brain plasticity and how hard work, effort, grit, mindset, and determination could be applied to learning and persevering when tasks were difficult. The teacher instructed, used read aloud activities, and brainteaser games.</t>
  </si>
  <si>
    <t>Students read paper from Brainology that described how the brain grows like a muscle with practice, neural plasticity, and that you can grow your intelligence so don't call people "dumb" or "smart." Following, students wrote a letter to a student about points from the reading and how that might help her/him. Also, a poster on growth mindset was placed on the wall in the classroom.</t>
  </si>
  <si>
    <t>Treatment students additionally received effort motivation and taught about grit and self-determination.</t>
  </si>
  <si>
    <t>Day 1: Students learned about the brain. Day 2: Students were taught about neuroplasticity, emphasizing practicing, challenging oneself, and bringing concepts together. Day 3: Students were taught about the "power of yet" and hard work including a role model and the importance of mistakes and challenges for success. Day 4: Students were quizzed on what they learned, reviewed answers, and gave feedback on the training.</t>
  </si>
  <si>
    <t>The instructors began each lecture promoting the fundamentals of growth mindsets, providing success stories, teaching how growth mindset increases performance, emphasizing the association between hard work and ability attainment, and giving testimonials from previous students who struggled. Formal research on growth mindset (e.g., neuroscience) was presented four times during the course. Process praise and process feedback was integrated formally and informally throughout the course.</t>
  </si>
  <si>
    <t>Treatment students additionally received effort motivation and heard inspirational stories. The untreated control group students were students from a different course year.</t>
  </si>
  <si>
    <t>Students were given a prompt and were asked to write a reflection (one of 13 done regularly in the labs associated with the class).</t>
  </si>
  <si>
    <t>Student read an article saying that the brain is a muscle that gets stronger with practice and then wrote a reflection piece.</t>
  </si>
  <si>
    <t>Treatment students additionally received practice motivation.</t>
  </si>
  <si>
    <t>Students attended 6 2-hour-long workshops from trained university students: They were 1) introduced to growth and fixed mindsets, 2) taught about growth and fixed mindset language, 3) and 4) taught that finding the right strategy helps, 5) taught about the importance of hard work, effort, and practice, and then received a concluding workshop consolidating their learning. Activities were included. Following, they received 4 workshops by other organizations where the speakers were trained on mindset to incorporate mindset language into their workshops.</t>
  </si>
  <si>
    <t>Treatment students additionally received effort and practice motivation.</t>
  </si>
  <si>
    <t>Students completed online sessions, watched videos, answered questions, and completed a writing exercise.</t>
  </si>
  <si>
    <t>Students viewed and responded to video content on brain malleability. They also were asked to write a letter to a struggling student using growth mindset concepts they learned.</t>
  </si>
  <si>
    <t>The Brainology program was administered once a week during the daily homeroom period for five weeks.</t>
  </si>
  <si>
    <t>Students received a 30-minute presentation and class discussion on growth mindset by the writing tutor for the course.</t>
  </si>
  <si>
    <t>No information provided, assumed teaching as usual.</t>
  </si>
  <si>
    <t>Students received four 15-minute online sessions mirroring the structure of the treatment, but on study skills.</t>
  </si>
  <si>
    <t>Students received four 15-minute computer sessions. Each session included a quote that illustrated a growth mindset of intelligence from a famous person in history, a video clip, questions about the video clip, a brief mindset of intelligence lecture, and a preview of the next session.</t>
  </si>
  <si>
    <t>Treatment students additionally received effort motivation.</t>
  </si>
  <si>
    <t>Teaching as usual/students from year before without the intervention.</t>
  </si>
  <si>
    <t>Students watched two videos and read about how the brain grows like a muscle. The teacher led a discussion and shared an experience of learning something new. Students wrote a letter or created a presentation to teach about how their brain grows with challenges and mistakes. Students had optional homework. Students' teachers were trained on how to incorporate growth mindset messages into the classroom. Lessons were from PERTS.</t>
  </si>
  <si>
    <t>Treatment students additionally received effort motivation, challenge motivation, encouragement to seek help, and strategy training. Students in the comparison group were from a different school year.</t>
  </si>
  <si>
    <t>Students received no intervention.</t>
  </si>
  <si>
    <t>Students completed the Brainology computer program plus a variety of classroom activities designed by MindsetWorks. We only include students who completed the entire treatment.</t>
  </si>
  <si>
    <t>Treatment students additionally received effort motivation, study skills, and challenge management strategy training.</t>
  </si>
  <si>
    <t>Treatment students additionally received effort motivation, psychoeducational teaching, and perseverance motivation.</t>
  </si>
  <si>
    <t>Yeager: Speaker for hire on mindset ("call for fee"). Dweck: Speaker for hire on mindset ($20,000-$50,00 speaking fees); Co-founder of MindsetWorks, Inc.; Profits from popular psychology book sales on mindset.</t>
  </si>
  <si>
    <t>Students were taught basic information about the brain, were given stories from upperclassmen reporting their opinions about the content, and were given celebrity stories and quotes. Students were asked open-ended questions.</t>
  </si>
  <si>
    <t xml:space="preserve">Yeager: Speaker for hire on mindset ("call for fee"). </t>
  </si>
  <si>
    <t>Students received four incremental mindset-training sessions throughout one semester (about 3 weeks apart). The intervention was a combination of a brief video, article presentation, or activity about concepts from mindset research. Students were also given guidance on how to respond to challenges and how to respond to negative feedback in the course. Activities included a discussion and three writing tasks.</t>
  </si>
  <si>
    <t>Treatment students additionally received effort motivation, attribution retraining, strategy guidance for dealing with challenges. Comparison group was students from a different year.</t>
  </si>
  <si>
    <t>Students in the same developmental math program as the intervention sample.</t>
  </si>
  <si>
    <t>Not reported, but adjusted (used change scores)</t>
  </si>
  <si>
    <t>The teacher administering the intervention was also the researcher and author of the study.</t>
  </si>
  <si>
    <t>This line is for Study 2 GPA. The authors note that 85-88 students had grades. We used 88 as the sample size. We used the longest interval within the same academic context (in this case, the same academic year). We coded this as integrated into classroom activities based on this statement: students of teachers "who wanted to embed the app experience as one of the activities that they did with their students during the first week of school." Sisk et al. (2018) coded this as no manipulation check because the authors of this study did not report whether it was significant or not. However, we found a way to calculate significance in this version.</t>
  </si>
  <si>
    <t>This line is for Study 2 English Standardized tests. Sample size for treatment group reported in Table 4. We coded this as integrated into classroom activities based on this statement: students of teachers "who wanted to embed the app experience as one of the activities that they did with their students during the first week of school." Sisk et al. (2018) coded this as no manipulation check because the authors of this study did not report whether it was significant or not. However, we found a way to calculate significance in this version.</t>
  </si>
  <si>
    <t>This line is for Study 2 math standardized test. Sample size for treatment group reported in Table 4. We coded this as integrated into classroom activities based on this statement: students of teachers "who wanted to embed the app experience as one of the activities that they did with their students during the first week of school." Sisk et al. (2018) coded this as no manipulation check because the authors of this study did not report whether it was significant or not. However, we found a way to calculate significance in this version. This effect is not significant, but is interpreted by the authors of the study as significant.</t>
  </si>
  <si>
    <t>Study authors estimated missing data. Sample sizes per group were not reported, we assumed 50/50 intervention and control assignment. While not explicitly stated that the teachers were blind to condition, the description strongly suggests this.</t>
  </si>
  <si>
    <t>We coded as no manipulation check because 86% of students in the treatment condition did not complete the manipulation check. Four hundred four students (37%) were not included in the analysis. We used the proportion of students originally assigned to treatment and control as an estimate for sample sizes because these were not provided in the article nor in Supplemental Materials.</t>
  </si>
  <si>
    <t>The same study is later published as Broda, Yun, Schneider, Yeager, Walton, &amp; Diemer (2018) (with follow up results). We use the dissertation results because multiple participants were excluded for the publication. The published version includes an author with a financial stake in a particular outcome. We code this as unpublished and no financial stake. This was coded in Sisk et al. as having a manipulation check. However, this was an error based on comparing numbers in tables labeled as "Time 1" and "Time 2." Upon further inspection these tables both refer to measures only taken at Time 1. The dissertation describes the effect as significant. However, based on our calculations, it is not. We code this study as equivalent academic achievement a baseline between treatment and control. This information is not in the dissertation, but according to the published version, they did not differ on prior achievement (although 250 participants were removed from this version). We code this as not adjusting for multiple comparisons because the dissertation appears to describe the outcome of GPA and number of credits as testing the same hypothesis (academic achievement as a result of the intervention). This study reported an incorrect effect size for GPA differences between treatment and control (confirmed via communication with author).</t>
  </si>
  <si>
    <t>This line is for the no reward conditions. Students in this sample performed higher on standardized tests than their mainstream school counterparts. The authors do not report sample-level SES, but the informal schools/education centers (all grades and students in one room) serve low SES students (children from the slum and neighboring slums). Importantly, all students in a classroom were enrolled in the study. Thus, we used the population-level SES information for the sample in this case. We did not code this study as having a manipulation check because &lt; 50% of students were given a pre- post-measure and because the measure asked them to estimate a child's performance on a math problem after going home and studying when they did not know the answer to a different math problem the day before, which is not directly measuring whether children believe a human attribute is changeable or fixed. Due to budgetary constraints, the researchers of this study could only secure test scores from a random selection of students.</t>
  </si>
  <si>
    <t>This line is for the personal choice reward condition. Students in this sample perform higher on standardized tests than their mainstream school counterparts. The authors do not report sample-level SES, but the informal schools/education centers (all grades and students in one room) serve low SES students (children from the slum and neighboring slums). Importantly, all students in a classroom were enrolled in the study. Thus, we used the population-level SES information for the sample in this case. We did not code this study as having a manipulation check because &lt; 50% of students were given a pre- post-measure and because the measure asked them to estimate a child's performance on a math problem after going home and studying when they did not know the answer to a different math problem the day before, which is not directly measuring whether children believe a human attribute is changeable or fixed. Due to budgetary constraints, the researchers of this study could only secure test scores from a random selection of students.</t>
  </si>
  <si>
    <t>This line is for the teacher choice reward conditions. Students in this sample perform higher on standardized tests than their mainstream school counterparts. The authors do not report sample-level SES, but the informal schools/education centers (all grades and students in one room) serve low SES students (children from the slum and neighboring slums). Importantly, all students in a classroom were enrolled in the study. Thus, we used the population-level SES information for the sample in this case. We did not code this study as having a manipulation check because &lt; 50% of students were given a pre- post-measure and because the measure asked them to estimate a child's performance on a math problem after going home and studying when they did not know the answer to a different math problem the day before, which is not directly measuring whether children believe a human attribute is changeable or fixed. Due to budgetary constraints, the researchers of this study could only secure test scores from a random selection of students.</t>
  </si>
  <si>
    <t>This line is for the reading standardized test. Some information was not available as indicated by cells with only "*"</t>
  </si>
  <si>
    <t>This line is for the math standardized test. Some information was not available as indicated by cells with only "*"</t>
  </si>
  <si>
    <t>Despite a failed manipulation check and no impact on academic achievement, this product is being sold to schools by Mindset Works for $550/class. We counted the student survey as a measure of mindset because it is a MindsetWorks survey and includes mindset items, however, there were also other items that were only theoretically adjacent to mindset.</t>
  </si>
  <si>
    <t>Study coded as integrated context because the teacher implemented activities during class.</t>
  </si>
  <si>
    <t>The original study had 3 core intervention sessions and two "booster" sessions. However, few students completed the booster sessions. We thus code this study as 3 sessions and a long interval. The sample size for each group is not reported. We assume it is 50/50. There was no sample SES information given (only school level, which was low SES, but with high attrition). However, we code this as low SES because all students in the sample were attending the worst resourced schools in the region.</t>
  </si>
  <si>
    <t>The original study had 3 core intervention sessions and two "booster" sessions. However, few students completed the booster sessions. We thus code this study as 3 sessions and a long interval. The sample size for each group is not reported. We assume it is 50/50. There was no sample SES information given (only school level, which was low SES, but with high attrition). However, we code this as low SES because all students in the sample were attending the worst resourced schools in the region. 29% of this sample overlaps with the sample in the next row.</t>
  </si>
  <si>
    <t>The original study had 3 core intervention sessions and two "booster" sessions. However, few students completed the booster sessions. We thus code this study as 3 sessions and a long interval. The sample size for each group is not reported. We assume it is 50/50. There was no sample SES information given (only school level, which was low SES, but with high attrition). However, we code this as low SES because all students in the sample were attending the worst resourced schools in the region. 29% of this sample overlaps with the sample in the previous row.</t>
  </si>
  <si>
    <t>Sample sizes for each group entered in the academic achievement model are not reported so we estimated these numbers based on tables and full sample size. The study authors excluded EU students and overseas students.</t>
  </si>
  <si>
    <t>Sample sizes in each group for these measures are not given. They are estimated from the full sample size and the proportions at Time 1. Authors excluded post-test grades because few students consented to disclosing grades. The academic achievement measure is the SAT practice reading test.</t>
  </si>
  <si>
    <t xml:space="preserve">An author of the study provided raw maths data to Sisk et al.. Greenfield is a speaker for hire but not on mindset. The manipulation check results were reported in combination. We applied this result to all samples. </t>
  </si>
  <si>
    <t>Students completed 4 Brainology units; we counted this as 4 sessions. The academic achievement measure is the average of course exams. Degrees of freedom appear to have a typo. There were no statistics reported for students' pre-intervention academic ability. The teacher was also the researcher.</t>
  </si>
  <si>
    <t>The raw data for this study is available via OSF. The study authors had a sample size goal based on a rule of thumb, but no a priori power analysis reported. The null result for academic achievement is omitted from the paper. There is no manipulation check, but results are interpreted as attributable to the growth mindset treatment.</t>
  </si>
  <si>
    <t>Degrees of freedom suggest a lower sample size than reported. However, it is unknown how many in each group after attrition estimated. We assume the remaining participants were equally divided by condition.</t>
  </si>
  <si>
    <t>The measure of academic achievement is Key Stage 2 Maths. We found two registrations associated with this study online: one appears to be a pre-registration, the other appears to have been registered following data collection. There was a planned comparison (according to the preregistration) of the intervention effect on low prior attainment students vs. high prior attainment students that was not reported in the study.</t>
  </si>
  <si>
    <t>The measure of academic achievement is Key Stage 2 Reading. We found two registrations associated with this study online: one appears to be a pre-registration, the other appears to have been registered following data collection. There was a planned comparison (according to the preregistration) of the intervention effect on low prior attainment students vs. high prior attainment students that was not reported in the study.</t>
  </si>
  <si>
    <t>The measure of academic achievement is Key Stage 2 Grammar, Punctuation, and Spelling. We found two registrations associated with this study online: one appears to be a pre-registration, the other appears to have been registered following data collection. There was a planned comparison (according to the preregistration) of the intervention effect on low prior attainment students vs. high prior attainment students that was not reported in the study.</t>
  </si>
  <si>
    <t>The academic achievement measure is the end of 7th grade GPA. All results are comparing the experimental group to the control group minus the gifted class in the control group. The sample size in the Methods is reported as N = 43 Experimental and N = 49 Control (sans Gifted class). However, Table 10 in the Results shows N = 25 Experimental and N = 42 (with gifted class). Dfs are not reported. We coded the experimental sample size as 25 and calculated the sample size for the control group (sans gifted class) by entering the means, SDs, and various control group sizes in a t-test calculator until the author's reported p-value emerged. We coded the sample as low academic risk. Their prior year standardized test scores were slightly below average, but they were 'B' students on average. The teacher was also the researcher.</t>
  </si>
  <si>
    <t>The academic achievement measure is the iLEAP (state standardized tests). All results are comparing the experimental group to the control group minus the gifted class in the control group. We did not include a "district check point measure" because that locally-developed test seemed to measure the same knowledge as the iLeap, but at a local rather than state level. The iLEAP was administered 4 months after the intervention, exactly on our cut off between "short" and "long" intervals. We coded this as short. The sample size in the Methods is reported as N = 43 Experimental and N = 49 Control (sans Gifted class). However, Table 10 in the Results shows N = 25 Experimental and N = 42 (with gifted class). Dfs are not reported. We coded the experimental sample size as 25 and calculated the sample size for the control group (sans gifted class) by entering the means, SDs, and various control group sizes in a t-test calculator until the author's reported p-value emerged. We coded the sample as low academic risk. Their prior year standardized test scores were slightly below average, but they were 'B' students on average. The teacher was also the researcher.</t>
  </si>
  <si>
    <t>This row is for female students' math scores. The authors of this study argue that these students were under stereotype threat because they were females taking a standardized math test. However, stereotype threat was not manipulated or measured, so we did not code the students as moderately challenged due to stereotype threat. The sample size was determined from degrees of freedom and assumed that participants were evenly assigned to condition. We estimated the number of sessions as 20 based on the description that the intervention consisted of two in-person sessions and weekly emails conveying a growth mindset message, and by looking at a public school calendar for a public school in Texas (removing breaks) to estimate the number of weeks students in this sample were involved in the intervention.</t>
  </si>
  <si>
    <t>This row is for both male and female students' reading scores. Sample size was determined from degrees of freedom and assumed that participants were evenly assigned to condition. We estimated the number of sessions as 20 based on the description that the intervention consisted of two in-person sessions and weekly emails conveying a growth mindset message, and by looking at a public school calendar for a school in Texas (removing breaks) to estimate number of weeks students were involved in the intervention.</t>
  </si>
  <si>
    <t>Study author kindly provided additional results.</t>
  </si>
  <si>
    <t xml:space="preserve">Author of the study kindly provided raw data. Course grade is based on the final exam score. We included all who completed the course. Based on the poster associated with this study, for which we have pictures of most of it, we coded that the authors tested for an interaction using hypothesis testing, but the type of analysis was unclear, as it was a written statement rather than presenting analyses or results. We code the understandability of the analysis as "N/A." </t>
  </si>
  <si>
    <t>Study author reported gain score means and gain score SDs.</t>
  </si>
  <si>
    <t>We used eligibility for a pell grant as our measure of SES. The majority of students were not eligible for a Pell Grant.</t>
  </si>
  <si>
    <t>The authors of this study stated that it was in accord with the Declaration of Helsinki (a set of ethics requirements that includes pre-registration). We could find no record of a pre-registration.</t>
  </si>
  <si>
    <t>The academic achievement measure is maths scores. An author of this study provided data to Sisk et al.. The treatment data used includes only students whose schools confirmed they implemented the treatment. No demographic information was available for specific students or schools, only demographic information based on region of the country. Later reports of this study only include ITT/LATE estimates, which included 161 schools that did not confirm they implemented the treatment, a number of which never received the materials so were known not to have implemented the treatment.</t>
  </si>
  <si>
    <t>The sample sizes estimated were from the total sample size. The mean group differences between the mindset intervention-only and the control group was based on regression output in the supplemental materials. Controlling for pre-intervention mindset, those in the growth mindset condition had more of a growth mindset than the control group, but the authors do not report if the mindset group's mindset changed significantly toward a growth mindset following the intervention.</t>
  </si>
  <si>
    <t>The math quizzes were experimenter designed, but we label this as not experimenter designed because teachers agreed to use these quizzes and have the scores contribute to the students' grades. Thus, they became real-world academic achievement measures. We used these math quizzes over the course exams for two reasons: 1) The author noted that the school exams (not the math quizzes), did not always reflect learning as teachers sometimes gave students the answers ahead of time for them to memorize, and 2) the author does not have course exam scores for the 8th-graders and many other students, which would mean excluding 1,788 students. The intervention included three days of activities and a fourth day with a quiz on the materials, review of the correct answers, and student feedback. We compared the growth mindset treatment to an identical treatment except for the key ingredient of malleability. The study author called this condition "growth mindset without neuroplasticity." The study author also sometimes calls this condition "placebo." It appears the majority of students did not received the treatment or control, but were included in an ITT protocol. We were unable to reach the author of the study to request clarification.</t>
  </si>
  <si>
    <t>The sample size of the control group is not reported. However, the percentage and number of women is. Based on these numbers, the control group sample size is calculated as n = 50. However, it is possible the authors rounded, in which case the sample size could be anywhere from 45 to 55 students. The authors of this study say they test for any pre-intervention differences between the groups, but, other than gender, do not mention what measures are compared. We mark the "= Baseline" category as "Not Reported" because we do not know whether they compared prior academic achievement.</t>
  </si>
  <si>
    <t>The measure of academic achievement is English scores.</t>
  </si>
  <si>
    <t>The study author kindly provided sample sizes, means, and standard deviations. Based on the description, the intervention appeared to be 2 sessions. Not enough information was given about the mindset intervention and control to evaluate confounds. The study author reported post-intervention mindset scores, but not pre-test/post-test mindset differences.</t>
  </si>
  <si>
    <t>We code this as a "short" interval based on the description that students took the MAP at the beginning and end of the study and that the treatment lasted for 5 weeks. No paired-samples t-test was provided for change in mindset scores for the treatment group. However, the study reports an ANCOVA controlling for pre-treatment scores comparing treatment and control groups.</t>
  </si>
  <si>
    <t>The academic achievement measure is literature review purpose. The embedded writing tutor administered the intervention. A writing center employee, who was the researcher, graded writing assignments. Grader was blind to condition, but students were presumably not blind to the purpose of the study or that their class section had an embedded writing tutor while the others did not.</t>
  </si>
  <si>
    <t>The academic achievement measure is literature review development. The embedded writing tutor administered the intervention. A writing center employee, who was the researcher, graded writing assignments. The grader was blind to condition, but students were presumably not blind to the purpose of the study or that their class section had an embedded writing tutor while the others did not.</t>
  </si>
  <si>
    <t>The academic achievement measure is literature review organization. The embedded writing tutor administered the intervention. A writing center employee, who was the researcher, graded writing assignments. The grader was blind to condition, but students were presumably not blind to the purpose of the study or that their class section had an embedded writing tutor while the others did not.</t>
  </si>
  <si>
    <t>The academic achievement measure is literature review style. The embedded writing tutor administered the intervention. A writing center employee, who was the researcher, graded writing assignments. The grader was blind to condition, but students were presumably not blind to the purpose of the study or that their class section had an embedded writing tutor while the others did not.</t>
  </si>
  <si>
    <t>The first author is also the teacher who gave the intervention. We assume there were three clusters given the comment in the paper that this study is an extension of Smith (2017). In Smith (2017), Smith compares a (different) treatment to two previous classroom cohorts as controls. We assume these same prior cohorts are the controls in this study.</t>
  </si>
  <si>
    <t>Students took the baseline MAP (standardized test) in the first few weeks of the school year and received the intervention soon after. The second MAP was administered in the winter trimester, presumably in early-to-mid January. The interval could be greater than four months, but based on the information given and typical trimester schedules was likely 1-2 weeks shorter than 4 months. We coded this as "short." The study authors note a rule of thumb for the sample size, but did not conduct a formal a priori power analysis.</t>
  </si>
  <si>
    <t>The study authors note a rule of thumb for the sample size, but did not conduct a formal a priori power analysis.</t>
  </si>
  <si>
    <t>The academic achievement measure is Maths 3rd quarter grades. Conflicting information is given about students' SES--both that it is slightly below and slightly above 50%--and is for the initial sample, which is greater than twice that of the included sample. We code this as "not reported." Students excluded without explanation at multiple steps. E.g. according to Table 17,  352 students completed all of Brainology, but according to Table 19,  only 257 were coded as having completed all of Brainology, and only 198 were included in the achievement analyses.</t>
  </si>
  <si>
    <t>The academic achievement measure is science 3rd quarter grades. Conflicting information is given about students' SES--both that it is slightly below and slightly above 50%--and is for the initial sample, which is greater than twice that of the included sample. We code this as "not reported." Students excluded without explanation at multiple steps. E.g. according to Table 17,  352 students completed all of Brainology, but according to Table 19,  only 257 were coded as having completed all of Brainology, and only 198 are included in the achievement analyses.</t>
  </si>
  <si>
    <t>We assumed equal numbers per group for calculations. We compared the malleable mindset manipulation to the entity manipulation because it was the only control group. According to the manuscript, this effect size was not significant, however, according to our calculations, it was significant. This might be because we are estimating sample size per group.</t>
  </si>
  <si>
    <t>We attempted to contact the author for means and SDs but did not hear back. We chose the "reduced" model because there were fewer covariates, however, this model was also covariate-adjusted with non-theoretical covariates.</t>
  </si>
  <si>
    <r>
      <t xml:space="preserve">This line is for Study 3. Sisk et al. used the reported </t>
    </r>
    <r>
      <rPr>
        <i/>
        <sz val="12"/>
        <color theme="1"/>
        <rFont val="Calibri"/>
        <family val="2"/>
        <scheme val="minor"/>
      </rPr>
      <t>d</t>
    </r>
    <r>
      <rPr>
        <sz val="12"/>
        <color theme="1"/>
        <rFont val="Calibri"/>
        <family val="2"/>
        <scheme val="minor"/>
      </rPr>
      <t xml:space="preserve">. However, this is using regression with a social task as a covariate. We therefore calculated </t>
    </r>
    <r>
      <rPr>
        <i/>
        <sz val="12"/>
        <color theme="1"/>
        <rFont val="Calibri"/>
        <family val="2"/>
        <scheme val="minor"/>
      </rPr>
      <t>d</t>
    </r>
    <r>
      <rPr>
        <sz val="12"/>
        <color theme="1"/>
        <rFont val="Calibri"/>
        <family val="2"/>
        <scheme val="minor"/>
      </rPr>
      <t xml:space="preserve"> from the reported means and SDs. Sample size is based on degrees of freedom and assuming equal group sizes. 95% of the typical 9th grade math class participated and so we used school-level SES statistics. There was no  statistical test of mindset post-pre change scores. However, the post-intervention mean mindset scores were lower than pre-intervention scores. Thus, we coded this as not a successful manipulation check.</t>
    </r>
  </si>
  <si>
    <t>This line is for Study 3. Sisk et al. used the reported d. However, this is using regression with a social task as a covariate. We therefore calculated d from the reported means and SDs. 95% of the typical 9th grade math class participated and so we used school-level SES statistics. There was no statistical test of mindset post-pre change scores. However, the post-intervention mean mindset scores were lower than pre-intervention scores. Thus, we coded this as not a successful manipulation check.</t>
  </si>
  <si>
    <t>This line is for Study 2. The study is described as "preregistered" but contains no hypotheses, methods, or planned analyses for the impact of mindset on academic achievement. Sisk et al. used reported d. We used the raw data provided and calculated post-intervention grades (semester 2) minus baseline grades.</t>
  </si>
  <si>
    <t>The study authors did not include the effect for this sample with school and prior academic achievement as covariates only. This row includes the effect with 15 covariates, which was the fewest we could select while including school and prior achievement. We use the pre-print version because the published version excluded 6,222 students. The study authors state this was done because they were following their pre-registered plan to focus on the lower-achieving students. However, their first research question listed in their preregistered plan was to estimate the effect size for all students. We do not count this as pre-registered because the study authors analyzed a portion of their data (approximately 760 participants) and analyzed those data to "inform" the pre-registration. The published version presented a standardized effect size for a subset of the sample, but the pre-print did not provide a standardized effect size for the whole sample.</t>
  </si>
  <si>
    <t>This row is adjusted for fixed school effects and prior academic achievement. We use the pre-print version because the published version excluded 6,222 students. The study authors state this was done because they were following their pre-registered plan to focus on the lower-achieving students. However, their first research question listed in their preregistered plan was to estimate the effect size for all students. We do not count this as pre-registered because the authors analyzed a portion of their data prior to pre-registration. Six pre-print versions used the sample size listed in this row. This differs from the final published reported sample size.</t>
  </si>
  <si>
    <t>The 2015 dissertation included 411 students. The 2019 published book chapter added 34 treatment students, but removed 270 control students. The study author provided the post-test Ms/SDs and sample size for the full treatment sample, which was used in Sisk et al. However, it did not take into account pre-test scores. This line is the full sample, the pre-intervention SD for both groups are taken from the 2015 document to calculate the effect size. The study author conducted a manipulation check but did not report whether there was significant growth. We coded the test of statistical reasoning as a course exam, even though it is a standardized test of statistical knowledge, because all introductory statistics students take this exam.</t>
  </si>
  <si>
    <t>A study author provided raw data to Sisk et al.. The teacher was also the researcher.</t>
  </si>
  <si>
    <t>Interactions/Subgroup differences</t>
  </si>
  <si>
    <t>Malleable condition students additionally received encouragement and concrete outcomes in speech ("they may be more likely to remain in school and put effort into learning") than pen pal control's outcomes in speech ("they may be more likely to continue to learn in an attempt to find and develop areas of strength"). The malleable condition video was more engaging, encouraging, and appeared to contain more "evidence" ("The clip included a vivid color animation of the brain developing new neurons, while a voiceover reported that brain researchers were discovering how the brain grows in response to intellectual challenge") than the pen pal control condition ("discussed how psychologists were beginning to look at intelligence not as a single unit but as composed of many different abilities").</t>
  </si>
  <si>
    <t>Errors in reported degrees of freedom on page 121. DF reported as 72 for t tests. The authors conducted an ANCOVA, and we assumed that prior achievement was taken into account in the t-tests we used to calculate the effect size because the authors stated that "To correct for these differences, all analyses were conducted using SAT as a covariate." (p. 118); Stud manipulation check does not test whether students' mindsets shifted as a result of the intervention. I.e., there was no measure before the intervention to assess change. There is reference to a "baseline" measure of theories of intelligence, but this was measured post-intervention. The authors interpret the difference in grades as due to the intervention. E.g., "The second striking feature of these data is how well the malleable intelligence intervention worked—not only for African Americans, but for the White participants as well."</t>
  </si>
  <si>
    <t>pre and post Ms/pooled SD</t>
  </si>
  <si>
    <t>The author of the study was the teacher of the intervention group. The control group had community discussions while the intervention group watched videos, had discussions, and did activities. 2/7 of the intervention were on working on persevering through a challenge and learning that everyone makes mistakes.</t>
  </si>
  <si>
    <t>Adapted from PERTS materials. The intervention contained 4 elements: 1) learn how neural connections are formed via learning, 2) learn the "brain is like a muscle" metaphor: we become smarter with practice and challenges, 3) generate a personal example of how they got better at something with practice and read a "struggle story" of a famous scientist whose effort and willingness to learn from failures led to greatness, 4) write a letter to a future student about how to grow intelligence through effort and practice.</t>
  </si>
  <si>
    <t>Treatment students additionally received effort motivation and challenge motivation. Assignment to condition was based on which teachers wanted their students to receive the app.</t>
  </si>
  <si>
    <t>Adapted from PERTS materials. The intervention contained 4 elements: 1) learn how neural connections are formed via learning, 2) "brain is like a muscle" metaphor: we become smarter with practice and challenges, 3) generate a personal example of how they got better at something with practice and read a "struggle story" of a famous scientist whose effort and willingness to learn from failures led to greatness, 4) write a letter to a future student about how to grow intelligence through effort and practice.</t>
  </si>
  <si>
    <t>Treatment students additionally received effort motivation, persistence motivation, challenge motivation, and inspirational stories.</t>
  </si>
  <si>
    <t>7th-grade students from one class in a public school in NYC; students had achieved below-average in 6th grade standardized math tests (35th percentile)</t>
  </si>
  <si>
    <t>Treatment students additionally received practice encouragement, effort encouragement, and perseverance through struggles encouragement.</t>
  </si>
  <si>
    <t>Study 2 of this paper. We calculated Cohen's d and variance from t value on page 257 and provided sample sizes from dissertation (sample sizes in published paper do not add up to the whole sample). We also used the more detailed information on the intervention protocol that is provided in the dissertation. We coded this as 4 sessions because this was the number of sessions unique to the mindset intervention. We coded All results as "N/A" because the study was not pre-registered, however there were many results that did not show positive effects that were not reported (which can be read about in the dissertation).</t>
  </si>
  <si>
    <t>Math instruction as usual (students given access to MOOC at the end of the study).</t>
  </si>
  <si>
    <t>Boaler: Speaker for hire on mindset ("call for booking fee"); Co-founder of youcubed, a mathematics mindset organization, which sells tickets to mindset workshops where Boaler opens and closes; Profits from multiple books on mindset (both for popular press and for mindset focused-math education across multiple grades). Dieckmann: Director of Research at youcubed, a mathematics mindset organization. Williams: Co-Founder and Executive Director of youcubed, a mathematics mindset organization that sells tickets to talks by Williams and Boaler; Speaker for hire on mindset; Profits from several books on mindset with Boaler.</t>
  </si>
  <si>
    <t>University students in an introductory psychology course</t>
  </si>
  <si>
    <t>The treatment group received a letter attached to the answer key of first midterm exam with mindset content.</t>
  </si>
  <si>
    <t>Treatment students received additional practice, effort, and persistence encouragement.</t>
  </si>
  <si>
    <t xml:space="preserve">We found additional study details in the first author's dissertation. Table 7 in the dissertation has the final sample size for each group, which reflects the degrees of freedom reported in the published report. We coded the sample as medium risk because they were facing the situational challenge of transitioning. The authors of this study describe the students in the sample as having poor grades, but they were 'C' students on average, so we do not code them as high risk. School-level, but not sample-level, socioeconomic status was reported. We coded this as "outside" classroom activities. The researcher was a counselor at the school and encouraged students to relate mindset to their coursework, but it was not integrated into classroom activities. A formal a priori power analysis was conducted in the dissertation, but the goal sample size was not achieved. </t>
  </si>
  <si>
    <t>Treatment students received a tip from a successful computer scientist, whereas control group students received  tip from a student. Treatment students received additional effort motivation, goal setting, and strategies for overcoming setbacks. The control group received physical and mental health information.</t>
  </si>
  <si>
    <t>We use the pre-print methods and results provided by the first author rather than the published results because the published version excluded 13 students. Content was specific to the course and administered during class, but was not integrated into the activities of the class. There was not enough information to determine whether students' mindsets were influenced by the intervention. Overall, students' mindsets appeared to become more fixed following the intervention and there were post-intervention differences between treatment and control groups, but we could not determine whether students' mindsets in the growth mindset intervention treatment group were positively influenced. We coded this as reporting an effect size because it was reported in the published version (we used an SPSS output provided by the first author, which does not include effect sizes for this output.)</t>
  </si>
  <si>
    <t>Treatment students received additional effort motivation, encouragement to find learning strategies, encouragement to improve self-control, encouragement to improve social skills and social confidence, whereas the control students received sexual communication and sexual decision-making skills.</t>
  </si>
  <si>
    <t>We based sample size on degrees of freedom for those entered into the analysis with grades. Sample size of each group is estimated from original proportion. The schools are described as low income, but no sample-level SES was reported. The description suggests that final grades were collected more than 4 months following the intervention. We code this as not reporting the results of the manipulation check. Pre- and post- mindset scores are reported, but the authors do not report if this is significant or not. Without raw data, a correlation between pre- and post- scores, or SD of change scores, we cannot determine whether the change is significant. We tested whether the difference was significant if treated as independent samples (which can be calculated from pre- and post- means and SDs because if the p-value is significant, we can assume it also would be if it was the higher-powered dependent-samples t-test, and if it is a very high p-value (e.g., p = .9), we can assume the dependent-samples t-test  would not be significant. An independent samples t-test revealed a p-value of p = .24, thus we could not determine whether there was significant influence of students' mindsets from the intervention. We coded this as not pre-registered because only the sexual health intervention aspects of the study, not the mindset intervention, were pre-registered.</t>
  </si>
  <si>
    <t>Teachers presented 3 lessons per week for 18 weeks on mindset, social and emotional learning, and mindfulness, focusing on literacy and includes activities such as reading aloud, discussion, and "engaging and connecting.".</t>
  </si>
  <si>
    <t>Mdiffs/SDdiffs</t>
  </si>
  <si>
    <t>Eighth- and ninth-grade students from an afterschool program in under resourced schools in South Africa</t>
  </si>
  <si>
    <t>Students watched a video and read an article on the  adolescent brain, summarized learning and wrote a letter to a struggling student.</t>
  </si>
  <si>
    <t xml:space="preserve">An author of the study provided raw maths data to Sisk et al.. Teachers, but not the students' regular teachers, administered the intervention. Greenfield is a paid speaker but not on mindset. Manipulation check results were reported in combination. We applied this result to all samples. </t>
  </si>
  <si>
    <t>Students were told that they were beta testing a training for college students who would be mentoring younger students. In part one, they learned about motivation and growth mindset. In part two, they learned techniques to increase motivation and to emphasize effort over ability and to teach the "true" nature of intelligence, and in part three they are taught about neuroplasticity. At the end, participants wrote a letter to a hypothetical middle schooler encouraging them to hold a growth mindset.</t>
  </si>
  <si>
    <t>The measure of academic achievement is the course final exam administered in the same semester. The effect size adjusted by ACT and AP scores. Groups did not differ pre-intervention by ACT math scores or percent who took AP STEM courses.</t>
  </si>
  <si>
    <t>Students watched a video on neuroplasticity and how the brain grows from effort and practice, then the researcher shared a story about struggling in math and overcoming, then the students were asked to write about a time they struggled and persevered with effort and the advice they would give to someone else struggling.</t>
  </si>
  <si>
    <t>Students received a comprehensive growth mindset structured series of learning resources and activities. Topics included the meaning of intelligence, changing the way that pupils think about their intelligence, expectations, resilience, encouraging specific plans and goals that emphasize growth, skill development, learning/expanding knowledge, dealing with mistakes and emotions, understanding the brain and encouraging challenge, effort and persistence, stereotypes, and inspirational people. Teachers also incorporated growth mindset praise and feedback in teaching in the classroom and other materials such as posters were provided.</t>
  </si>
  <si>
    <t>Treatment students additionally received effort, persistence, and challenge encouragement and were additionally taught to build high expectations, resiliency, were additionally given inspiration, additionally taught how to deal with mistakes, and were additionally taught about stereotypes.</t>
  </si>
  <si>
    <t>The measure of academic achievement is the Math National Assessment. We did not code this as pre-registered because the pre-registration found did not include clear hypotheses or an analysis plan. Results and overall sample size are from Table 9. Treatment and control sample sizes are based on proportions provided in Table A4. The majority of students performed below the national average. We use school-level statistics for academic risk because all students in a grade at the school were included. The study author examined the effects of low SES. However, the proportion of students considered low SES was not given, so we could not examine this as a sub-group nor can we know if this was the majority of the sample or not. A ministry of education official administered the intervention. A poster was put in the classroom, but the intervention was conducted by an outside administrator and was not further integrated into the classroom that we know of, therefore, we coded this as "outside" and not "integrated" into the classroom. The study author reports prior cohorts' academic achievement, but not the students' in the sample. The study author also examined differences in treatment effects for students who had repeated a grade versus those who have not. However, no sample size information for these sub-groups are given. Model reporting was often unclear.</t>
  </si>
  <si>
    <t>The measure of academic achievement is the Reading National Assessment. We did not code this as pre-registered because the pre-registration found did not include clear hypotheses or an analysis plan. Results and overall sample size are from Table 9. Treatment and control sample sizes are based on proportions provided in Table A4. The majority of students performed below the national average. We use school-level statistics for academic risk because all students in a grade at the school were included. The study author examined the effects of low SES. However, the proportion of students considered low SES was not given, so we could not examine this as a sub-group nor can we know if this was the majority of the sample or not. A ministry of education official administered the intervention. A poster was put in the classroom, but the intervention was conducted by an outside administrator and was not further integrated into the classroom that we know of, therefore, we coded this as "outside" and not "integrated" into the classroom. The study author reports prior cohorts' academic achievement, but not the students' in the sample. The study author also examined differences in treatment effects for students who had repeated a grade versus those who have not. However, no sample size information for these sub-groups are given. Model reporting was often unclear.</t>
  </si>
  <si>
    <t>Students in the experimental group learned about fixed and growth mindsets at the beginning of the study, then participated in individual growth conferences with the teacher (3 times in the fall semester). Students completed reflection activities about their course preparedness and course exams and brought them to the growth conferences. The growth conferences included discussions/encouragement/teaching on submitting assignments on time, being prepared for tests, studying more for tests, study skills, preparedness for class, making up past assignments, submitting new classwork, submitting homework on time, being on time to class, averaging test scores, individual test scores, paying attention, and seeking extra help.</t>
  </si>
  <si>
    <t>Students in vocational training at four different vocation programs at a school for adult and secondary vocational education and training. The mean age was 17.5, thus we classify as Adolescents and Secondary school level</t>
  </si>
  <si>
    <t>Students watched three short videos about the brain, how it grows, and compared the brain to training a muscle, and discussed increasing intelligence by studying and practicing. The third video talked about famous Dutch athletes who persevered with struggles, and described struggles as opportunities to learn, not limitations of ability, to help students develop a growth mindset. They then summarized the first two videoclips and wrote a letter to a hypothetical struggling student using advice from the video clips. They received two emails later in the semester (week 3 and Week 7) summarizing the lessons learned in the videoclips and encouraging them to persevere in mathematics. We code these as two booster sessions.</t>
  </si>
  <si>
    <t>Treatment students additionally received effort, practice, and study encouragement. The treatment used athletes as role models to encourage perseverance in overcoming challenges.</t>
  </si>
  <si>
    <r>
      <t xml:space="preserve">This row is for male students' math scores. The sample size was determined from degrees of freedom and assumed that participants were evenly assigned to condition. We estimated the number of sessions as 20 based on the description that the intervention consisted of two in-person sessions and weekly emails conveying a growth mindset message, and by looking at a public school calendar for a school in Texas (removing breaks) to estimate the number of weeks students were involved in the intervention. The authors report Cohen's </t>
    </r>
    <r>
      <rPr>
        <i/>
        <sz val="12"/>
        <color theme="1"/>
        <rFont val="Calibri"/>
        <family val="2"/>
        <scheme val="minor"/>
      </rPr>
      <t>d</t>
    </r>
    <r>
      <rPr>
        <sz val="12"/>
        <color theme="1"/>
        <rFont val="Calibri"/>
        <family val="2"/>
        <scheme val="minor"/>
      </rPr>
      <t xml:space="preserve"> of 0.64. Based on means and standard deviations reported, we calculated Cohen's </t>
    </r>
    <r>
      <rPr>
        <i/>
        <sz val="12"/>
        <color theme="1"/>
        <rFont val="Calibri"/>
        <family val="2"/>
        <scheme val="minor"/>
      </rPr>
      <t>d</t>
    </r>
    <r>
      <rPr>
        <sz val="12"/>
        <color theme="1"/>
        <rFont val="Calibri"/>
        <family val="2"/>
        <scheme val="minor"/>
      </rPr>
      <t xml:space="preserve"> to be 0.6454.</t>
    </r>
  </si>
  <si>
    <t>7th graders who were enrolled in a computer skills course from Texas. Study authors report males and females combined for this measure. This row is for both male and female students' reading scores.</t>
  </si>
  <si>
    <t>Students read two messages and completed two writing activities. One message was about how the brain is like a muscle and grows with effort, they then wrote about neural connections being formed while doing math. The second message was about the importance of growth mindset, effort, and strategies in learning math, they then wrote a letter to a future student summarizing the growth mindset information. In a second session, students completed a control activity of 10 math problems.</t>
  </si>
  <si>
    <t xml:space="preserve">Author of the study kindly provided raw data. The course grade is based on the final exam score. We included all who completed the course. Based on the poster associated with this study, for which we have pictures of most of it, we coded that the authors tested for an interaction using hypothesis testing, but the type of analysis was unclear, as it was a written statement rather than presenting analyses or results. We code the understandability of the analysis as "N/A." </t>
  </si>
  <si>
    <t>pre and post Ms/pooled SD (post means, used weighted average)</t>
  </si>
  <si>
    <t>Treatment students received additional practice, effort, and strategy encouragement. The conditions differed in style, with one condition's reading appearing more scientific.</t>
  </si>
  <si>
    <t>Mgains/SD gains</t>
  </si>
  <si>
    <t>Treatment students received additional effort encouragement.</t>
  </si>
  <si>
    <t>Students receiving the intervention completed worksheets, but these were not specific to mindset. We therefore coded this as "passive."</t>
  </si>
  <si>
    <t>Treatment students received additional effort and deliberate practice motivation. The intervention included (in most cases) an inspirational TEDx Talk video using success stories.</t>
  </si>
  <si>
    <t>The academic achievement measure is Spanish scores. An author of this study provided data to Sisk et al.. The treatment data used includes only students whose schools confirmed they implemented the treatment. No demographic information was available for specific students or schools, only demographic information based on region of the country. Later reports of this study only include ITT/LATE estimates, which included 161 schools that did not confirm they implemented the treatment, a number of which never received the materials so were known not to have implemented the treatment.</t>
  </si>
  <si>
    <t>Paunesku: Co-founder and executive director of PERTS, an organization with the goal of bringing mindset interventions to millions of students across the country. Romero: Co-founder and managing director of Paradigm Strategy, Inc., a consulting firm that (among other things) consults on business growth mindset; Co-founder, former director, and current advisor to PERTS, an organization with the goal of bringing mindset interventions to millions of students across the country; Speaker for hire on growth mindset ("call for booking fee"). Yeager: Speaker for hire on growth mindset ("call for fee"). Dweck: Speaker for hire on mindset ($20,000-$50,00 speaking fees); Co-founder of MindsetWorks, Inc.; Profits from popular psychology book sales on mindset.</t>
  </si>
  <si>
    <t>Treatment students additionally received effort motivation, encouragement to develop good strategies, challenge encouragement, practice and study motivation, perseverance encouragement, and encouragement to  embrace challenges.</t>
  </si>
  <si>
    <t>Kindergarteners, 1st-graders, and 2nd-graders at an elementary school</t>
  </si>
  <si>
    <t>Welch's t-test's p-value and group means</t>
  </si>
  <si>
    <t>Students received 6 time-matched general study skills support sessions delivered by trained university students. Students 1) explored different types of learning (e.g. visual, auditory and kinesthetic learning styles), 2) were taught about types of language used about their learning and how to "cope with their feelings" about this, 3) and 4) were given activities to develop new strategies, 5) were taught general study skills, and 6) were given a concluding session consolidating what they had learned. The students then received 4 additional workshops by other organizations where the speakers were not trained on mindset.</t>
  </si>
  <si>
    <t>The academic achievement measure is maths scores. An author of this study provided data to Sisk et al.. The treatment data used includes only students whose schools confirmed they implemented the treatment.</t>
  </si>
  <si>
    <t>Treatment students additionally received effort and practice motivation. The treatment group had a writing tutor embedded in their course section whereas the control group did not. Part of the comparison group had a different instructor.</t>
  </si>
  <si>
    <t>The academic achievement measure is literature review mechanics. The embedded writing tutor administered the intervention. A writing center employee, who was the researcher, graded writing assignments. The grader was blind to condition, but students were presumably not blind to the purpose of the study or that their class section had an embedded writing tutor while the others did not.</t>
  </si>
  <si>
    <t>Students completed a class session on mindset with lessons and activities. This included an introduction where students were asked to write their beliefs, a presentation on mindset research, an activity where students made a mindset "cheat sheet," a discussion of anxiety, working memory, and mindset, including an activity, an activity to apply the mindset intervention to themselves as students. Students were given effective study strategies and then asked to provide advice to a fictional student based on what they learned.</t>
  </si>
  <si>
    <t>Treatment students additionally received effort motivation, feedback encouragement, study strategies, and tips to reduce anxiety.</t>
  </si>
  <si>
    <t>Low-achieving (C or below) Hispanic 7th- and 8th-graders in northern California with low academic motivation and fixed mindsets</t>
  </si>
  <si>
    <t>Treatment students additionally received effort motivation, challenge motivation, and persistence motivation.</t>
  </si>
  <si>
    <t>Students received a handout and two in-class sessions with pre-recorded PowerPoint presentations. The handout described growth mindset, encouraged effort, attempted to dissuade a fixed mindset, and included fake testimonials from alumni designed to teach students that with effort, perseverance, and the belief that intelligence is malleable they can overcome struggles and succeed.  The Session 1 presentation taught a growth mindset, and explained the benefits of effort. The second session was a video on brain plasticity and then provided discussion questions that the teacher used to lead the discussion. Instructors were asked to give growth mindset related feedback throughout the course. The instructors were trained by the researcher to administer the intervention to their students.</t>
  </si>
  <si>
    <t>This line is for Study 2. Sisk et al. coded this as reporting a manipulation check, however, the study authors do not report whether students in the intervention group changed their mindsets. Rather, they report that the post-intervention difference in mindsets between the intervention and control group, controlling for baseline mindset, was significant. However, this appears to be due to the control group's similar amount of change in the opposite direction. The effect is reported as significant in the paper, but the statistic is from a hierarchical regression that controlled for initial "cyberball" reactions. That the effect is not significant without the peer victimization covariate is reported in a footnote in the paper. The pre-intervention achievement means for the study, but not the SDs,  are given in supplemental materials. We use the reported Cohen's d in the supplemental materials (without covariates for the longest time point). We code this as medium academic challenge (facing situational challenges) rather than high. The students were below median relative to others in their school, but they were average compared with other schools and are on par with standards for the state.</t>
  </si>
  <si>
    <t>Yeager: Speaker for hire on mindset ("call for fee"). Romero: Co-founder and managing director of Paradigm Strategy, Inc., a consulting firm that (among other things) consults on business growth mindset; Co-founder, former director, and current advisor to PERTS, an organization with the goal of bringing mindset interventions to millions of students across the country; Speaker for hire on growth mindset ("call for booking fee"). Paunesku: Co-founder and executive director of PERTS, an organization with the goal of bringing mindset interventions to millions of students across the country. Hulleman: Co-founder of MapSports, which provides mindset assessments, workshops, and mindset consulting to sports organizations. Schneider: Senior Fellow for NORC, which provides research services (including mindset) to governments, non-profits, and businesses; Profits from book sales written for the public promoting growth mindset. Greene: Data Associate and Program Manager at PERTS, an organization with the goal of bringing mindset interventions to millions of students across the country. Dweck: Speaker for hire on mindset ($20,000-$50,00 speaking fees); Co-founder of MindsetWorks, Inc.; Profits from popular psychology book sales on mindset. Flint, Roberts, and Trott: Employed at the firm that had an "arms-length relationship" with the data cleaning.</t>
  </si>
  <si>
    <t>Treatment students additionally received effort and challenge motivation.</t>
  </si>
  <si>
    <t>An author of this study provided additional results to Sisk et al.. The study authors state that they preregistered this study on OSF. However, there is no registration associated with this study. There is a wiki with hypotheses (no methods, little in terms of analyses) that was first posted approximately 3 months after data were collected, 3 weeks before the manuscript was submitted, and made public four months after submitting the manuscript. The study authors state that they preregistered before the final dataset was received, however, the individuals who conducted the analyses on the dataset appear to be study authors. Power is mentioned in the article, but does not appear to be an a priori power analysis. No power analysis is mentioned in the "pre-registration." We count this line as unpublished because theses students were not included in the published version.</t>
  </si>
  <si>
    <t>An author of this study provided additional results to Sisk et al. The authors state that they preregistered this study on OSF. However, there is no registration associated with this study. There is a wiki with hypotheses (no methods, little in terms of analyses) that was first posted approximately 3 months after data were collected, 3 weeks before the manuscript was submitted, and made public four months after submitting the manuscript.  The study authors state that they preregistered before the final dataset was received, however, the individuals who conducted the analyses on the dataset appear to be study authors. Power is mentioned in the article, but does not appear to be an a priori power analysis. No power analysis is mentioned in the "pre-registration."</t>
  </si>
  <si>
    <t>Yeager: Speaker for hire on mindset ("call for fee"). Hulleman: Co-founder of MapSports, which provides mindset assessments, workshops, and mindset consulting to sports organizations. Schneider: Senior Fellow for NORC, which provides research services (including mindset) to governments, non-profits, and businesses; Profits from book sales written for the public promoting growth mindset. Paunesku: Co-founder and executive director of PERTS, an organization with the goal of bringing mindset interventions to millions of students across the country. Romero: Co-founder and managing director of Paradigm Strategy, Inc., a consulting firm that (among other things) consults on business growth mindset; Co-founder, former director, and current advisor to PERTS, an organization with the goal of bringing mindset interventions to millions of students across the country; Speaker for hire on growth mindset ("call for booking fee"). Flint, Roberts, Trott, and Iachan: Employed at the firm that had an "arms-length relationship" with the data administration, cleaning, and analyses. Furgeson: Co-Founder of Tripod, a for-profit company that promotes growth mindsets in the classroom. Duckworth: Member of Amazon's Insight to Entrepreneurs team promoting growth mindset; CEO of Character Lab, which gives advice about having a growth mindset. Dweck: Speaker for hire on mindset ($20,000-$50,00 speaking fees); Co-founder of MindsetWorks, Inc.; Profits from popular psychology book sales on mindset.</t>
  </si>
  <si>
    <t>Treatment students additionally received effort motivation, practice motivation, challenge encouragement, perseverance encouragement, suggestions for strategies when faced with a challenge, encouragement to use new strategies, encouragement to use mistakes to learn and improve, student testimonials, and were told students who knew their intelligence can grow were 3x as likely to be in the top 20% and that students who didn't know their intelligence can grow did worse. Treatment students additionally received celebrity testimonials and were taught "purpose" according to one of the pre-registrations.</t>
  </si>
  <si>
    <t>Mindset practices from Dweck, Boaler, and others were utilized. All students participated in two study sessions per week led by a teacher assistant and three class sessions led by the professor. The mindset trainings were led by both the teacher assistant and professor. Students in the treatment learned about mindsets by establishing positive classroom norms and engaging in videos, discussions, card sorting, self-evaluations, and problem-solving activities. The intervention content included a range of topics not necessarily covered in the other study sessions, including entity and incremental mindset characteristics, physiology of the brain, setting course goals, response to feedback, helpless and mastery responses, performance and learning goals, the role of effort, the value of mistakes, and the importance of depth of learning over speed.</t>
  </si>
  <si>
    <t>Treatment students additionally received content on a range of topics not necessarily covered in the other study sessions, including physiology of the brain, setting course goals, response to feedback, helpless and mastery responses, performance and learning goals, the role of effort, the value of mistakes, and the importance of depth of learning over speed. The mindset training was led by the TA in her study sessions. The same TA did not run the control group study sessions.</t>
  </si>
  <si>
    <t>8th-grade public middle school students whose teachers wanted them exposed to the app (treatment students)</t>
  </si>
  <si>
    <t>8th-grade students in state schools in urban locations in Peru (Lima, Ancash, Junin)</t>
  </si>
  <si>
    <t>9th-grade Algebra 1 students</t>
  </si>
  <si>
    <t>Students watched web-based attention-matched modules designed to improve sexual communication skills and safer sexual decision-making among adolescent girls.</t>
  </si>
  <si>
    <t>Students completed generic study skills activities and learned about memory in the same structure as the intervention and wrote about study strategies.</t>
  </si>
  <si>
    <t>Students did not receive a welcome email.</t>
  </si>
  <si>
    <t>Treatment students additionally received a message about commitment to the course goals and building positive rapport with the instructor.</t>
  </si>
  <si>
    <t>Model 2</t>
  </si>
  <si>
    <t>Model 3</t>
  </si>
  <si>
    <t>The first set of sample sizes (B, C, and D this row) are the average samples sizes for the multiple measures used. The adjusted sample sizes (E and F this row) are adjusted for dependent samples. The effect size is the weighted mean Cohen's d of the multiple measures. The first variance displayed (AE this row) is the variance based on the adjusted sample sizes. The adjusted variance (AF this row) is adjusted for dependent samples and the design effect of clusters. Reporting of Variance/CIs and Effect Sizes was inconsistent across measures. We coded inconsistent reporting as No.</t>
  </si>
  <si>
    <t>The first set of sample sizes (B, C, and D this row) are the average samples sizes for the multiple measures used. The adjusted sample sizes (E and F this row) are adjusted for dependent samples. The effect size is the weighted mean Cohen's d of the multiple measures. The first variance displayed (AE this row) is the variance based on the adjusted sample sizes. The adjusted variance (AF this row) is adjusted for dependent samples and the design effect of clusters. The authors reported the design effects for clusters for each outcome measure. We use the weighted mean reported design effect. Groups were not randomly assigned to condition.</t>
  </si>
  <si>
    <t>Two independent samples were reported for course grades, but the study authors reported information for the standardized test combining those samples. The first set of sample sizes (B, C, and D this row) are the average of the sample sizes for course grade with the estimated proportion of the standardized test sample size. The adjusted sample sizes (E and F this row) are adjusted for dependent samples. The effect size is the weighted mean of this sample's grade and the standardized test (proportion of sample). The variance displayed (AE and AF this row) is the variance based on the adjusted sample sizes.</t>
  </si>
  <si>
    <t>Two independent samples were reported for course grades, but the authors reported information for the standardized test combining those samples. The first set of sample sizes (B, C, and D this row) are the average of the sample sizes for course grade with the estimated proportion of the standardized test sample size. The adjusted sample sizes (E and F this row) are adjusted for dependent samples. The effect size is the weighted mean of this sample's grade and the standardized test (proportion of sample). The variance displayed (AE and AF this row) is the variance based on the adjusted sample sizes.</t>
  </si>
  <si>
    <t>The first set of sample sizes (B, C, and D this row) are the average samples sizes for the multiple measures used. The adjusted sample sizes (E and F this row) are adjusted for dependent samples. The effect size is the weighted mean Cohen's d of the multiple measures. The first variance displayed (AE this row) is the variance based on the adjusted sample sizes. The adjusted variance (AF this row) is adjusted for dependent samples and the design effect of clusters. The study authors report the intra-class correlation coefficients for each measure. We used the average intraclass correlation coefficients reported by the study authors when calculating the design effect.</t>
  </si>
  <si>
    <t>The first set of sample sizes (B, C, and D this row) are the average samples sizes for the multiple measures used. The adjusted sample sizes (E and F this row) are adjusted for dependent samples. The effect size is the weighted mean Cohen's d of the multiple measures. The first variance displayed (AE this row) is the variance based on the adjusted sample sizes. The adjusted variance (AF this row) is adjusted for dependent samples and the design effect of clusters.</t>
  </si>
  <si>
    <t>The adjusted sample sizes (E and F this row) are adjusted for dependent samples. The effect size is the weighted mean Cohen's d of the multiple measures. The first variance displayed (AE this row) is the variance based on the adjusted sample sizes. The adjusted variance (AF this row) is adjusted for dependent samples and the design effect of clusters.</t>
  </si>
  <si>
    <t>The study authors report information separately for females and males for one of their measures, but combined them for the others. We adjusted these two measures for dependent samples using the male sample size as the base sample size.</t>
  </si>
  <si>
    <t>The study authors report information separately for females and males for one of their measures, but combined them for the others. We adjusted these two measures for dependent samples using the female sample size as the base sample size.</t>
  </si>
  <si>
    <t>The first set of sample sizes (B, C, and D this row) are the average samples sizes for the multiple measures used. The adjusted sample sizes (E and F this row) are adjusted for dependent samples. The effect size is the weighted mean Cohen's d of the multiple measures. The first variance displayed (AE this row) is the variance based on the adjusted sample sizes. The adjusted variance (AF this row) is adjusted for dependent samples and the design effect of clusters. One measure had post-hoc power greater than .80, the other did not. We coded this as "no" (not well-powered [post-hoc version]).</t>
  </si>
  <si>
    <t>The first set of sample sizes (B, C, and D this row) are the average samples sizes for the multiple measures used. The adjusted sample sizes (E and F this row) are adjusted for dependent samples; The effect size is the weighted mean Cohen's d of the multiple measures. Variance is adjusted for dependent samples.</t>
  </si>
  <si>
    <t>The first set of sample sizes (B, C, and D this row) are the average samples sizes for the multiple measures used. The adjusted sample sizes (E and F this row) are adjusted for dependent samples. The effect size is the weighted mean Cohen's d of the multiple measures. The first variance displayed (AE this row) is the variance based on the adjusted sample sizes. The adjusted variance (AF this row) is adjusted for dependent samples and the design effect of clusters. Groups were not randomly assigned to condition. We assume 14 classes participated because seven teachers agreed to implement the mindset intervention and their students were compared to the previous year's cohort of students. Information on prior achievement was provided for one measure, but not the other. One measure had adequate post-hoc power the other did not. We code Prior adjustment and Post-hoc power as 'No.'</t>
  </si>
  <si>
    <t>The first set of sample sizes (B, C, and D this row) are the average samples sizes for the multiple measures used. The adjusted sample sizes (E and F this row) are adjusted for dependent samples. The effect size is the weighted mean Cohen's d of the multiple measures. The first variance displayed (AE this row) is the variance based on the adjusted sample sizes. The adjusted variance (AF this row) is adjusted for dependent samples and the design effect of clusters. We estimated 80 clusters based on the 16 involved teachers teaching 5 classes each.</t>
  </si>
  <si>
    <t xml:space="preserve">We adjusted variance for the design effect of clusters. </t>
  </si>
  <si>
    <t>We adjusted variance for the design effect of clusters. We estimated that 42 classes participated by taking the total students in Table 1 per district and dividing by 2*# of participating teachers in district (because each participating teacher had to teach a minimum of 2 classes and half their classes were treatment and half control). If this number was greater than 29.9, we increased the number of classes by 2 for that district until it was &lt; 29.5, because California Schools require that a teacher have no more than an average of 29.5 students per class.</t>
  </si>
  <si>
    <t>The study authors reported the design effect. We adjusted variance for the design effect of clusters. Groups were not randomly assigned to condition.</t>
  </si>
  <si>
    <t>We adjusted variance for the design effect of clusters. Groups were not randomly assigned to condition.</t>
  </si>
  <si>
    <t>We adjusted variance for the design effect of clusters. We assumed 5 clusters based on their statement that each homeroom has on average 25 students and that 123 were originally invited to participate.</t>
  </si>
  <si>
    <t>We adjusted variance for the design effect of clusters. We estimate 17 clusters based on their statement that there were 25 total across 3 conditions.</t>
  </si>
  <si>
    <t>We adjusted variance for the design effect of clusters. Information on number of clusters was taken from this document and the later 2019 book chapter.</t>
  </si>
  <si>
    <t>Students watched 3 short videos about the brain, how it grows, and compared the brain is like training a muscle, and discussed increasing intelligence by studying and practicing. The third video talked about famous Dutch athletes who persevered with struggles, and described struggles as opportunities to learn, not limitations of ability, to help students develop a growth mindset. They then summarized the first two videoclips and wrote a letter to a hypothetical struggling student using advice from the video clips. They received two emails later in the semester (week 3 and Week 7) summarizing the lessons learned in the videoclips and encouraging them to persevere in mathematics. We code these as two booster sessions.</t>
  </si>
  <si>
    <t>Different type of academic achievement measure from line above. We adjusted variance for the two dependent measures of the same type, this row.</t>
  </si>
  <si>
    <t>Different treatment-achievement measure interval from line below.</t>
  </si>
  <si>
    <t>Different treatment-achievement measure interval from line above.</t>
  </si>
  <si>
    <t>BP1</t>
  </si>
  <si>
    <t>BP2</t>
  </si>
  <si>
    <t>BP3</t>
  </si>
  <si>
    <t>BP4</t>
  </si>
  <si>
    <t>BP5</t>
  </si>
  <si>
    <t>BP6</t>
  </si>
  <si>
    <t>BP7</t>
  </si>
  <si>
    <t>BP8</t>
  </si>
  <si>
    <t>BP9</t>
  </si>
  <si>
    <t>BP10</t>
  </si>
  <si>
    <t>%BPs 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</si>
</sst>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font>
    <font>
      <sz val="12"/>
      <color theme="1"/>
      <name val="Calibri"/>
      <family val="2"/>
    </font>
    <font>
      <i/>
      <sz val="12"/>
      <color theme="1"/>
      <name val="Calibri"/>
      <family val="2"/>
    </font>
    <font>
      <sz val="12"/>
      <color theme="1"/>
      <name val="Arial"/>
      <family val="2"/>
    </font>
    <font>
      <b/>
      <i/>
      <sz val="12"/>
      <color theme="1"/>
      <name val="Calibri"/>
      <family val="2"/>
    </font>
    <font>
      <b/>
      <i/>
      <sz val="12"/>
      <color theme="1"/>
      <name val="Arial"/>
      <family val="2"/>
    </font>
    <font>
      <sz val="11"/>
      <color theme="1"/>
      <name val="Calibri"/>
      <family val="2"/>
    </font>
    <font>
      <b/>
      <sz val="12"/>
      <color theme="1"/>
      <name val="Calibri"/>
      <family val="2"/>
      <scheme val="minor"/>
    </font>
    <font>
      <b/>
      <i/>
      <sz val="12"/>
      <color theme="1"/>
      <name val="Calibri"/>
      <family val="2"/>
      <scheme val="minor"/>
    </font>
    <font>
      <i/>
      <sz val="12"/>
      <color theme="1"/>
      <name val="Calibri"/>
      <family val="2"/>
      <scheme val="minor"/>
    </font>
    <font>
      <sz val="12"/>
      <color rgb="FF000000"/>
      <name val="Calibri"/>
      <family val="2"/>
    </font>
  </fonts>
  <fills count="4">
    <fill>
      <patternFill patternType="none"/>
    </fill>
    <fill>
      <patternFill patternType="gray125"/>
    </fill>
    <fill>
      <patternFill patternType="solid">
        <fgColor theme="9"/>
        <bgColor indexed="64"/>
      </patternFill>
    </fill>
    <fill>
      <patternFill patternType="solid">
        <fgColor theme="9"/>
        <bgColor theme="9"/>
      </patternFill>
    </fill>
  </fills>
  <borders count="3">
    <border>
      <left/>
      <right/>
      <top/>
      <bottom/>
      <diagonal/>
    </border>
    <border>
      <left/>
      <right/>
      <top/>
      <bottom/>
      <diagonal/>
    </border>
    <border>
      <left/>
      <right/>
      <top/>
      <bottom/>
      <diagonal/>
    </border>
  </borders>
  <cellStyleXfs count="1">
    <xf numFmtId="0" fontId="0" fillId="0" borderId="0"/>
  </cellStyleXfs>
  <cellXfs count="48">
    <xf numFmtId="0" fontId="0" fillId="0" borderId="0" xfId="0" applyFont="1" applyAlignment="1"/>
    <xf numFmtId="0" fontId="8" fillId="0" borderId="0" xfId="0" applyFont="1" applyFill="1" applyAlignment="1"/>
    <xf numFmtId="0" fontId="6" fillId="0" borderId="0" xfId="0" applyFont="1" applyFill="1" applyAlignment="1">
      <alignment vertical="center"/>
    </xf>
    <xf numFmtId="0" fontId="6" fillId="0" borderId="0" xfId="0" applyFont="1" applyFill="1" applyAlignment="1">
      <alignment horizontal="left"/>
    </xf>
    <xf numFmtId="0" fontId="6" fillId="0" borderId="0" xfId="0" applyFont="1" applyFill="1" applyAlignment="1">
      <alignment horizontal="right"/>
    </xf>
    <xf numFmtId="0" fontId="7" fillId="0" borderId="0" xfId="0" applyFont="1" applyFill="1" applyAlignment="1">
      <alignment vertical="center"/>
    </xf>
    <xf numFmtId="0" fontId="6" fillId="0" borderId="0" xfId="0" applyFont="1" applyFill="1"/>
    <xf numFmtId="0" fontId="6" fillId="0" borderId="0" xfId="0" applyFont="1" applyFill="1" applyAlignment="1"/>
    <xf numFmtId="3" fontId="6" fillId="0" borderId="0" xfId="0" applyNumberFormat="1" applyFont="1" applyFill="1" applyAlignment="1">
      <alignment vertical="center"/>
    </xf>
    <xf numFmtId="0" fontId="6" fillId="0" borderId="0" xfId="0" applyFont="1" applyFill="1" applyAlignment="1">
      <alignment horizontal="left" vertical="center"/>
    </xf>
    <xf numFmtId="0" fontId="6" fillId="0" borderId="1" xfId="0" applyFont="1" applyFill="1" applyBorder="1" applyAlignment="1">
      <alignment vertical="center"/>
    </xf>
    <xf numFmtId="0" fontId="5"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5" fillId="2" borderId="1" xfId="0" applyFont="1" applyFill="1" applyBorder="1" applyAlignment="1">
      <alignment horizontal="left" vertical="center"/>
    </xf>
    <xf numFmtId="0" fontId="5" fillId="2" borderId="1" xfId="0" quotePrefix="1" applyFont="1" applyFill="1" applyBorder="1" applyAlignment="1">
      <alignment horizontal="center" vertical="center"/>
    </xf>
    <xf numFmtId="0" fontId="6" fillId="2" borderId="1" xfId="0" applyFont="1" applyFill="1" applyBorder="1" applyAlignment="1">
      <alignment horizontal="center" vertical="center"/>
    </xf>
    <xf numFmtId="0" fontId="8" fillId="2" borderId="0" xfId="0" applyFont="1" applyFill="1" applyAlignment="1"/>
    <xf numFmtId="0" fontId="6" fillId="2" borderId="1" xfId="0" applyFont="1" applyFill="1" applyBorder="1" applyAlignment="1">
      <alignment vertical="center"/>
    </xf>
    <xf numFmtId="0" fontId="6" fillId="2" borderId="0" xfId="0" applyFont="1" applyFill="1" applyAlignment="1">
      <alignment horizontal="left" vertical="center"/>
    </xf>
    <xf numFmtId="0" fontId="11" fillId="0" borderId="0" xfId="0" applyFont="1" applyFill="1" applyAlignment="1">
      <alignment horizontal="right"/>
    </xf>
    <xf numFmtId="0" fontId="5" fillId="3" borderId="2" xfId="0" applyFont="1" applyFill="1" applyBorder="1" applyAlignment="1">
      <alignment horizontal="center" vertical="center"/>
    </xf>
    <xf numFmtId="0" fontId="4" fillId="0" borderId="0" xfId="0" applyFont="1" applyFill="1" applyAlignment="1">
      <alignment vertical="center"/>
    </xf>
    <xf numFmtId="0" fontId="1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2" fillId="2" borderId="1" xfId="0" applyFont="1" applyFill="1" applyBorder="1" applyAlignment="1">
      <alignment horizontal="left" vertical="center"/>
    </xf>
    <xf numFmtId="0" fontId="12" fillId="2" borderId="1" xfId="0" quotePrefix="1" applyFont="1" applyFill="1" applyBorder="1" applyAlignment="1">
      <alignment horizontal="center" vertical="center"/>
    </xf>
    <xf numFmtId="0" fontId="4" fillId="2" borderId="1" xfId="0" applyFont="1" applyFill="1" applyBorder="1" applyAlignment="1">
      <alignment horizontal="center" vertical="center"/>
    </xf>
    <xf numFmtId="0" fontId="4" fillId="2" borderId="0" xfId="0" applyFont="1" applyFill="1" applyAlignment="1"/>
    <xf numFmtId="0" fontId="4" fillId="0" borderId="0" xfId="0" applyFont="1" applyFill="1" applyAlignment="1"/>
    <xf numFmtId="0" fontId="4" fillId="0" borderId="0" xfId="0" applyFont="1" applyFill="1" applyAlignment="1">
      <alignment horizontal="left"/>
    </xf>
    <xf numFmtId="0" fontId="4" fillId="0" borderId="0" xfId="0" applyFont="1" applyFill="1" applyAlignment="1">
      <alignment horizontal="right"/>
    </xf>
    <xf numFmtId="0" fontId="14" fillId="0" borderId="0" xfId="0" applyFont="1" applyFill="1" applyAlignment="1">
      <alignment vertical="center"/>
    </xf>
    <xf numFmtId="0" fontId="4" fillId="0" borderId="0" xfId="0" applyFont="1" applyFill="1"/>
    <xf numFmtId="3" fontId="4" fillId="0" borderId="0" xfId="0" applyNumberFormat="1"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right" vertical="center"/>
    </xf>
    <xf numFmtId="0" fontId="4" fillId="0" borderId="2" xfId="0" applyFont="1" applyFill="1" applyBorder="1" applyAlignment="1">
      <alignment horizontal="left"/>
    </xf>
    <xf numFmtId="0" fontId="4" fillId="2" borderId="1" xfId="0" applyFont="1" applyFill="1" applyBorder="1" applyAlignment="1">
      <alignment vertical="center"/>
    </xf>
    <xf numFmtId="0" fontId="3" fillId="0" borderId="0" xfId="0" applyFont="1" applyFill="1" applyAlignment="1">
      <alignment vertical="center"/>
    </xf>
    <xf numFmtId="0" fontId="2" fillId="0" borderId="0" xfId="0" applyFont="1" applyFill="1" applyAlignment="1">
      <alignment vertical="center"/>
    </xf>
    <xf numFmtId="0" fontId="15" fillId="0" borderId="2" xfId="0" applyFont="1" applyBorder="1" applyAlignment="1">
      <alignment vertical="center"/>
    </xf>
    <xf numFmtId="0" fontId="2" fillId="0" borderId="0" xfId="0" applyFont="1" applyFill="1" applyAlignment="1"/>
    <xf numFmtId="0" fontId="2" fillId="0" borderId="0" xfId="0" applyFont="1" applyFill="1" applyAlignment="1">
      <alignment horizontal="left"/>
    </xf>
    <xf numFmtId="0" fontId="6" fillId="2" borderId="2" xfId="0" applyFont="1" applyFill="1" applyBorder="1" applyAlignment="1">
      <alignment vertical="center"/>
    </xf>
    <xf numFmtId="0" fontId="12" fillId="2" borderId="2" xfId="0" applyFont="1" applyFill="1" applyBorder="1" applyAlignment="1">
      <alignment horizontal="left" vertical="center"/>
    </xf>
    <xf numFmtId="0" fontId="4" fillId="2" borderId="2" xfId="0" applyFont="1" applyFill="1" applyBorder="1" applyAlignment="1">
      <alignment vertical="center"/>
    </xf>
    <xf numFmtId="0" fontId="5" fillId="2" borderId="2" xfId="0" applyFont="1" applyFill="1" applyBorder="1" applyAlignment="1">
      <alignment horizontal="center" vertical="center"/>
    </xf>
    <xf numFmtId="0" fontId="5" fillId="2" borderId="2"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973"/>
  <sheetViews>
    <sheetView tabSelected="1" workbookViewId="0">
      <pane xSplit="1" ySplit="1" topLeftCell="BB64" activePane="bottomRight" state="frozen"/>
      <selection pane="topRight" activeCell="B1" sqref="B1"/>
      <selection pane="bottomLeft" activeCell="A2" sqref="A2"/>
      <selection pane="bottomRight"/>
    </sheetView>
  </sheetViews>
  <sheetFormatPr baseColWidth="10" defaultColWidth="11.28515625" defaultRowHeight="15" customHeight="1" x14ac:dyDescent="0.2"/>
  <cols>
    <col min="1" max="1" width="42.140625" style="28" customWidth="1"/>
    <col min="2" max="5" width="10.7109375" style="28" customWidth="1"/>
    <col min="6" max="6" width="11.7109375" style="28" customWidth="1"/>
    <col min="7" max="7" width="21.42578125" style="28" customWidth="1"/>
    <col min="8" max="8" width="14.28515625" style="28" customWidth="1"/>
    <col min="9" max="9" width="13.7109375" style="28" customWidth="1"/>
    <col min="10" max="10" width="17.140625" style="28" customWidth="1"/>
    <col min="11" max="11" width="10.7109375" style="28" customWidth="1"/>
    <col min="12" max="12" width="11.28515625" style="28" customWidth="1"/>
    <col min="13" max="13" width="24" style="28" customWidth="1"/>
    <col min="14" max="14" width="12.28515625" style="28" customWidth="1"/>
    <col min="15" max="15" width="24.7109375" style="28" customWidth="1"/>
    <col min="16" max="16" width="15.7109375" style="28" customWidth="1"/>
    <col min="17" max="17" width="15.140625" style="28" customWidth="1"/>
    <col min="18" max="18" width="12" style="28" customWidth="1"/>
    <col min="19" max="20" width="10.7109375" style="28" customWidth="1"/>
    <col min="21" max="21" width="13.140625" style="28" customWidth="1"/>
    <col min="22" max="22" width="17.7109375" style="28" customWidth="1"/>
    <col min="23" max="23" width="14.28515625" style="28" customWidth="1"/>
    <col min="24" max="24" width="13.28515625" style="28" customWidth="1"/>
    <col min="25" max="25" width="20.42578125" style="28" customWidth="1"/>
    <col min="26" max="26" width="17.140625" style="28" customWidth="1"/>
    <col min="27" max="27" width="9.28515625" style="28" customWidth="1"/>
    <col min="28" max="28" width="15.28515625" style="28" customWidth="1"/>
    <col min="29" max="29" width="12.28515625" style="28" customWidth="1"/>
    <col min="30" max="31" width="10.7109375" style="28" customWidth="1"/>
    <col min="32" max="32" width="16.42578125" style="28" customWidth="1"/>
    <col min="33" max="33" width="10.7109375" style="28" customWidth="1"/>
    <col min="34" max="36" width="13.140625" style="28" customWidth="1"/>
    <col min="37" max="37" width="10.7109375" style="28" customWidth="1"/>
    <col min="38" max="38" width="23.42578125" style="28" customWidth="1"/>
    <col min="39" max="39" width="10.7109375" style="28" customWidth="1"/>
    <col min="40" max="40" width="15.7109375" style="28" customWidth="1"/>
    <col min="41" max="41" width="16.85546875" style="28" customWidth="1"/>
    <col min="42" max="55" width="13.7109375" style="28" customWidth="1"/>
    <col min="56" max="56" width="10.7109375" style="28" customWidth="1"/>
    <col min="57" max="58" width="7" style="28" customWidth="1"/>
    <col min="59" max="79" width="10.7109375" style="28" customWidth="1"/>
    <col min="80" max="16384" width="11.28515625" style="28"/>
  </cols>
  <sheetData>
    <row r="1" spans="1:79" s="27" customFormat="1" ht="15.75" customHeight="1" x14ac:dyDescent="0.2">
      <c r="A1" s="22" t="s">
        <v>0</v>
      </c>
      <c r="B1" s="23" t="s">
        <v>1</v>
      </c>
      <c r="C1" s="22" t="s">
        <v>476</v>
      </c>
      <c r="D1" s="22" t="s">
        <v>477</v>
      </c>
      <c r="E1" s="22" t="s">
        <v>478</v>
      </c>
      <c r="F1" s="22" t="s">
        <v>479</v>
      </c>
      <c r="G1" s="22" t="s">
        <v>2</v>
      </c>
      <c r="H1" s="22" t="s">
        <v>3</v>
      </c>
      <c r="I1" s="22" t="s">
        <v>4</v>
      </c>
      <c r="J1" s="22" t="s">
        <v>5</v>
      </c>
      <c r="K1" s="22" t="s">
        <v>6</v>
      </c>
      <c r="L1" s="22" t="s">
        <v>7</v>
      </c>
      <c r="M1" s="22" t="s">
        <v>8</v>
      </c>
      <c r="N1" s="22" t="s">
        <v>9</v>
      </c>
      <c r="O1" s="22" t="s">
        <v>10</v>
      </c>
      <c r="P1" s="22" t="s">
        <v>11</v>
      </c>
      <c r="Q1" s="22" t="s">
        <v>12</v>
      </c>
      <c r="R1" s="22" t="s">
        <v>13</v>
      </c>
      <c r="S1" s="22" t="s">
        <v>14</v>
      </c>
      <c r="T1" s="22" t="s">
        <v>15</v>
      </c>
      <c r="U1" s="22" t="s">
        <v>16</v>
      </c>
      <c r="V1" s="22" t="s">
        <v>17</v>
      </c>
      <c r="W1" s="22" t="s">
        <v>18</v>
      </c>
      <c r="X1" s="22" t="s">
        <v>19</v>
      </c>
      <c r="Y1" s="22" t="s">
        <v>20</v>
      </c>
      <c r="Z1" s="22" t="s">
        <v>21</v>
      </c>
      <c r="AA1" s="22" t="s">
        <v>22</v>
      </c>
      <c r="AB1" s="22" t="s">
        <v>23</v>
      </c>
      <c r="AC1" s="24" t="s">
        <v>24</v>
      </c>
      <c r="AD1" s="22" t="s">
        <v>480</v>
      </c>
      <c r="AE1" s="22" t="s">
        <v>25</v>
      </c>
      <c r="AF1" s="22" t="s">
        <v>26</v>
      </c>
      <c r="AG1" s="22" t="s">
        <v>27</v>
      </c>
      <c r="AH1" s="22" t="s">
        <v>28</v>
      </c>
      <c r="AI1" s="22" t="s">
        <v>29</v>
      </c>
      <c r="AJ1" s="22" t="s">
        <v>30</v>
      </c>
      <c r="AK1" s="22" t="s">
        <v>31</v>
      </c>
      <c r="AL1" s="22" t="s">
        <v>32</v>
      </c>
      <c r="AM1" s="25" t="s">
        <v>33</v>
      </c>
      <c r="AN1" s="22" t="s">
        <v>34</v>
      </c>
      <c r="AO1" s="22" t="s">
        <v>35</v>
      </c>
      <c r="AP1" s="22" t="s">
        <v>36</v>
      </c>
      <c r="AQ1" s="22" t="s">
        <v>37</v>
      </c>
      <c r="AR1" s="22" t="s">
        <v>38</v>
      </c>
      <c r="AS1" s="22" t="s">
        <v>39</v>
      </c>
      <c r="AT1" s="22" t="s">
        <v>40</v>
      </c>
      <c r="AU1" s="22" t="s">
        <v>41</v>
      </c>
      <c r="AV1" s="22" t="s">
        <v>42</v>
      </c>
      <c r="AW1" s="22" t="s">
        <v>43</v>
      </c>
      <c r="AX1" s="22" t="s">
        <v>44</v>
      </c>
      <c r="AY1" s="22" t="s">
        <v>670</v>
      </c>
      <c r="AZ1" s="22" t="s">
        <v>46</v>
      </c>
      <c r="BA1" s="22" t="s">
        <v>47</v>
      </c>
      <c r="BB1" s="22" t="s">
        <v>48</v>
      </c>
      <c r="BC1" s="22" t="s">
        <v>49</v>
      </c>
      <c r="BD1" s="24" t="s">
        <v>50</v>
      </c>
      <c r="BE1" s="44" t="s">
        <v>748</v>
      </c>
      <c r="BF1" s="44" t="s">
        <v>749</v>
      </c>
      <c r="BG1" s="24" t="s">
        <v>51</v>
      </c>
      <c r="BH1" s="26"/>
      <c r="BI1" s="26"/>
      <c r="BJ1" s="26"/>
      <c r="BK1" s="26"/>
      <c r="BL1" s="26"/>
      <c r="BM1" s="26"/>
      <c r="BN1" s="26"/>
      <c r="BO1" s="26"/>
      <c r="BP1" s="26"/>
      <c r="BQ1" s="26"/>
      <c r="BR1" s="26"/>
      <c r="BS1" s="26"/>
      <c r="BT1" s="26"/>
      <c r="BU1" s="26"/>
      <c r="BV1" s="26"/>
      <c r="BW1" s="26"/>
      <c r="BX1" s="26"/>
      <c r="BY1" s="26"/>
      <c r="BZ1" s="26"/>
      <c r="CA1" s="26"/>
    </row>
    <row r="2" spans="1:79" ht="15.75" customHeight="1" x14ac:dyDescent="0.2">
      <c r="A2" s="21" t="s">
        <v>52</v>
      </c>
      <c r="B2" s="21">
        <v>112</v>
      </c>
      <c r="C2" s="21">
        <v>48</v>
      </c>
      <c r="D2" s="21">
        <v>64</v>
      </c>
      <c r="E2" s="21" t="s">
        <v>53</v>
      </c>
      <c r="F2" s="21"/>
      <c r="G2" s="21" t="s">
        <v>54</v>
      </c>
      <c r="H2" s="21" t="s">
        <v>55</v>
      </c>
      <c r="I2" s="21" t="s">
        <v>56</v>
      </c>
      <c r="J2" s="21" t="s">
        <v>55</v>
      </c>
      <c r="K2" s="21" t="s">
        <v>55</v>
      </c>
      <c r="L2" s="21" t="s">
        <v>57</v>
      </c>
      <c r="M2" s="39" t="s">
        <v>746</v>
      </c>
      <c r="N2" s="21" t="s">
        <v>58</v>
      </c>
      <c r="O2" s="21" t="s">
        <v>59</v>
      </c>
      <c r="P2" s="21" t="s">
        <v>58</v>
      </c>
      <c r="Q2" s="21" t="s">
        <v>60</v>
      </c>
      <c r="R2" s="21" t="s">
        <v>55</v>
      </c>
      <c r="S2" s="21">
        <v>1</v>
      </c>
      <c r="T2" s="21" t="s">
        <v>61</v>
      </c>
      <c r="U2" s="21" t="s">
        <v>62</v>
      </c>
      <c r="V2" s="21" t="s">
        <v>63</v>
      </c>
      <c r="W2" s="21" t="s">
        <v>64</v>
      </c>
      <c r="X2" s="21" t="s">
        <v>65</v>
      </c>
      <c r="Y2" s="21" t="s">
        <v>66</v>
      </c>
      <c r="Z2" s="21" t="s">
        <v>64</v>
      </c>
      <c r="AA2" s="21" t="s">
        <v>64</v>
      </c>
      <c r="AB2" s="21" t="s">
        <v>64</v>
      </c>
      <c r="AC2" s="21" t="s">
        <v>67</v>
      </c>
      <c r="AD2" s="21">
        <v>0.1144</v>
      </c>
      <c r="AE2" s="21">
        <v>3.6499999999999998E-2</v>
      </c>
      <c r="AF2" s="21" t="s">
        <v>68</v>
      </c>
      <c r="AG2" s="21" t="s">
        <v>69</v>
      </c>
      <c r="AH2" s="21" t="s">
        <v>64</v>
      </c>
      <c r="AI2" s="21" t="s">
        <v>67</v>
      </c>
      <c r="AJ2" s="21" t="s">
        <v>55</v>
      </c>
      <c r="AK2" s="21" t="s">
        <v>70</v>
      </c>
      <c r="AL2" s="39" t="s">
        <v>747</v>
      </c>
      <c r="AM2" s="39" t="s">
        <v>233</v>
      </c>
      <c r="AN2" s="21" t="s">
        <v>67</v>
      </c>
      <c r="AO2" s="21" t="s">
        <v>67</v>
      </c>
      <c r="AP2" s="21" t="s">
        <v>71</v>
      </c>
      <c r="AQ2" s="21" t="s">
        <v>71</v>
      </c>
      <c r="AR2" s="21" t="s">
        <v>70</v>
      </c>
      <c r="AS2" s="21" t="s">
        <v>67</v>
      </c>
      <c r="AT2" s="21" t="s">
        <v>72</v>
      </c>
      <c r="AU2" s="21" t="s">
        <v>72</v>
      </c>
      <c r="AV2" s="21" t="s">
        <v>73</v>
      </c>
      <c r="AW2" s="21" t="s">
        <v>70</v>
      </c>
      <c r="AX2" s="21" t="s">
        <v>70</v>
      </c>
      <c r="AY2" s="21" t="s">
        <v>72</v>
      </c>
      <c r="AZ2" s="21" t="s">
        <v>70</v>
      </c>
      <c r="BA2" s="21" t="s">
        <v>67</v>
      </c>
      <c r="BB2" s="21" t="s">
        <v>70</v>
      </c>
      <c r="BC2" s="21" t="s">
        <v>70</v>
      </c>
      <c r="BD2" s="21" t="s">
        <v>74</v>
      </c>
      <c r="BE2" s="21" t="str">
        <f>IF(W2="yes","Yes",".")</f>
        <v>.</v>
      </c>
      <c r="BF2" s="39" t="s">
        <v>55</v>
      </c>
      <c r="BG2" s="39" t="s">
        <v>475</v>
      </c>
      <c r="BH2" s="21"/>
      <c r="BI2" s="21"/>
      <c r="BJ2" s="21"/>
      <c r="BK2" s="21"/>
      <c r="BL2" s="21"/>
      <c r="BM2" s="21"/>
      <c r="BN2" s="21"/>
      <c r="BO2" s="21"/>
      <c r="BP2" s="21"/>
      <c r="BQ2" s="21"/>
      <c r="BR2" s="21"/>
      <c r="BS2" s="21"/>
      <c r="BT2" s="21"/>
      <c r="BU2" s="21"/>
      <c r="BV2" s="21"/>
      <c r="BW2" s="21"/>
      <c r="BX2" s="21"/>
      <c r="BY2" s="21"/>
      <c r="BZ2" s="21"/>
      <c r="CA2" s="21"/>
    </row>
    <row r="3" spans="1:79" ht="15.75" customHeight="1" x14ac:dyDescent="0.2">
      <c r="A3" s="21" t="s">
        <v>75</v>
      </c>
      <c r="B3" s="21">
        <v>28</v>
      </c>
      <c r="C3" s="21">
        <v>16</v>
      </c>
      <c r="D3" s="21">
        <v>12</v>
      </c>
      <c r="E3" s="21" t="s">
        <v>53</v>
      </c>
      <c r="F3" s="21"/>
      <c r="G3" s="39" t="s">
        <v>483</v>
      </c>
      <c r="H3" s="21" t="s">
        <v>76</v>
      </c>
      <c r="I3" s="21" t="s">
        <v>56</v>
      </c>
      <c r="J3" s="21" t="s">
        <v>77</v>
      </c>
      <c r="K3" s="21" t="s">
        <v>78</v>
      </c>
      <c r="L3" s="21" t="s">
        <v>57</v>
      </c>
      <c r="M3" s="39" t="s">
        <v>79</v>
      </c>
      <c r="N3" s="21" t="s">
        <v>80</v>
      </c>
      <c r="O3" s="39" t="s">
        <v>81</v>
      </c>
      <c r="P3" s="21" t="s">
        <v>82</v>
      </c>
      <c r="Q3" s="21" t="s">
        <v>83</v>
      </c>
      <c r="R3" s="21" t="s">
        <v>84</v>
      </c>
      <c r="S3" s="21">
        <v>3</v>
      </c>
      <c r="T3" s="21" t="s">
        <v>85</v>
      </c>
      <c r="U3" s="21" t="s">
        <v>62</v>
      </c>
      <c r="V3" s="21" t="s">
        <v>64</v>
      </c>
      <c r="W3" s="21" t="s">
        <v>55</v>
      </c>
      <c r="X3" s="21" t="s">
        <v>65</v>
      </c>
      <c r="Y3" s="21" t="s">
        <v>86</v>
      </c>
      <c r="Z3" s="21" t="s">
        <v>64</v>
      </c>
      <c r="AA3" s="21" t="s">
        <v>63</v>
      </c>
      <c r="AB3" s="21" t="s">
        <v>63</v>
      </c>
      <c r="AC3" s="21" t="s">
        <v>70</v>
      </c>
      <c r="AD3" s="21">
        <v>0.85540000000000005</v>
      </c>
      <c r="AE3" s="21">
        <v>0.15890000000000001</v>
      </c>
      <c r="AF3" s="21" t="s">
        <v>68</v>
      </c>
      <c r="AG3" s="21" t="s">
        <v>87</v>
      </c>
      <c r="AH3" s="21" t="s">
        <v>63</v>
      </c>
      <c r="AI3" s="21" t="s">
        <v>70</v>
      </c>
      <c r="AJ3" s="39" t="s">
        <v>514</v>
      </c>
      <c r="AK3" s="21" t="s">
        <v>70</v>
      </c>
      <c r="AL3" s="39" t="s">
        <v>671</v>
      </c>
      <c r="AM3" s="21" t="s">
        <v>88</v>
      </c>
      <c r="AN3" s="21" t="s">
        <v>67</v>
      </c>
      <c r="AO3" s="21" t="s">
        <v>67</v>
      </c>
      <c r="AP3" s="21" t="s">
        <v>70</v>
      </c>
      <c r="AQ3" s="21" t="s">
        <v>67</v>
      </c>
      <c r="AR3" s="21" t="s">
        <v>67</v>
      </c>
      <c r="AS3" s="21" t="s">
        <v>67</v>
      </c>
      <c r="AT3" s="21" t="s">
        <v>72</v>
      </c>
      <c r="AU3" s="21" t="s">
        <v>72</v>
      </c>
      <c r="AV3" s="21" t="s">
        <v>67</v>
      </c>
      <c r="AW3" s="21" t="s">
        <v>70</v>
      </c>
      <c r="AX3" s="21" t="s">
        <v>70</v>
      </c>
      <c r="AY3" s="21" t="s">
        <v>72</v>
      </c>
      <c r="AZ3" s="21" t="s">
        <v>67</v>
      </c>
      <c r="BA3" s="21" t="s">
        <v>67</v>
      </c>
      <c r="BB3" s="21" t="s">
        <v>70</v>
      </c>
      <c r="BC3" s="21" t="s">
        <v>70</v>
      </c>
      <c r="BD3" s="21" t="s">
        <v>89</v>
      </c>
      <c r="BE3" s="21" t="str">
        <f t="shared" ref="BE3:BE66" si="0">IF(W3="yes","Yes",".")</f>
        <v>.</v>
      </c>
      <c r="BF3" s="39" t="s">
        <v>55</v>
      </c>
      <c r="BG3" s="39" t="s">
        <v>672</v>
      </c>
      <c r="BH3" s="21"/>
      <c r="BI3" s="21"/>
      <c r="BJ3" s="21"/>
      <c r="BK3" s="21"/>
      <c r="BL3" s="21"/>
      <c r="BM3" s="21"/>
      <c r="BN3" s="21"/>
      <c r="BO3" s="21"/>
      <c r="BP3" s="21"/>
      <c r="BQ3" s="21"/>
      <c r="BR3" s="21"/>
      <c r="BS3" s="21"/>
      <c r="BT3" s="21"/>
      <c r="BU3" s="21"/>
      <c r="BV3" s="21"/>
      <c r="BW3" s="21"/>
      <c r="BX3" s="21"/>
      <c r="BY3" s="21"/>
      <c r="BZ3" s="21"/>
      <c r="CA3" s="21"/>
    </row>
    <row r="4" spans="1:79" ht="15" customHeight="1" x14ac:dyDescent="0.2">
      <c r="A4" s="21" t="s">
        <v>90</v>
      </c>
      <c r="B4" s="21">
        <v>23</v>
      </c>
      <c r="C4" s="21">
        <v>12</v>
      </c>
      <c r="D4" s="21">
        <v>11</v>
      </c>
      <c r="E4" s="21" t="s">
        <v>53</v>
      </c>
      <c r="F4" s="21"/>
      <c r="G4" s="39" t="s">
        <v>484</v>
      </c>
      <c r="H4" s="21" t="s">
        <v>76</v>
      </c>
      <c r="I4" s="21" t="s">
        <v>56</v>
      </c>
      <c r="J4" s="21" t="s">
        <v>77</v>
      </c>
      <c r="K4" s="21" t="s">
        <v>78</v>
      </c>
      <c r="L4" s="21" t="s">
        <v>57</v>
      </c>
      <c r="M4" s="39" t="s">
        <v>79</v>
      </c>
      <c r="N4" s="21" t="s">
        <v>80</v>
      </c>
      <c r="O4" s="39" t="s">
        <v>81</v>
      </c>
      <c r="P4" s="21" t="s">
        <v>82</v>
      </c>
      <c r="Q4" s="21" t="s">
        <v>83</v>
      </c>
      <c r="R4" s="21" t="s">
        <v>84</v>
      </c>
      <c r="S4" s="21">
        <v>3</v>
      </c>
      <c r="T4" s="21" t="s">
        <v>85</v>
      </c>
      <c r="U4" s="21" t="s">
        <v>62</v>
      </c>
      <c r="V4" s="21" t="s">
        <v>64</v>
      </c>
      <c r="W4" s="21" t="s">
        <v>55</v>
      </c>
      <c r="X4" s="21" t="s">
        <v>65</v>
      </c>
      <c r="Y4" s="21" t="s">
        <v>86</v>
      </c>
      <c r="Z4" s="21" t="s">
        <v>64</v>
      </c>
      <c r="AA4" s="21" t="s">
        <v>63</v>
      </c>
      <c r="AB4" s="21" t="s">
        <v>64</v>
      </c>
      <c r="AC4" s="21" t="s">
        <v>70</v>
      </c>
      <c r="AD4" s="21">
        <v>0.73470000000000002</v>
      </c>
      <c r="AE4" s="21">
        <v>0.186</v>
      </c>
      <c r="AF4" s="21" t="s">
        <v>68</v>
      </c>
      <c r="AG4" s="21" t="s">
        <v>87</v>
      </c>
      <c r="AH4" s="21" t="s">
        <v>63</v>
      </c>
      <c r="AI4" s="21" t="s">
        <v>70</v>
      </c>
      <c r="AJ4" s="39" t="s">
        <v>514</v>
      </c>
      <c r="AK4" s="21" t="s">
        <v>70</v>
      </c>
      <c r="AL4" s="40" t="s">
        <v>671</v>
      </c>
      <c r="AM4" s="21" t="s">
        <v>88</v>
      </c>
      <c r="AN4" s="21" t="s">
        <v>67</v>
      </c>
      <c r="AO4" s="21" t="s">
        <v>67</v>
      </c>
      <c r="AP4" s="21" t="s">
        <v>70</v>
      </c>
      <c r="AQ4" s="21" t="s">
        <v>67</v>
      </c>
      <c r="AR4" s="21" t="s">
        <v>67</v>
      </c>
      <c r="AS4" s="21" t="s">
        <v>67</v>
      </c>
      <c r="AT4" s="21" t="s">
        <v>72</v>
      </c>
      <c r="AU4" s="21" t="s">
        <v>72</v>
      </c>
      <c r="AV4" s="21" t="s">
        <v>67</v>
      </c>
      <c r="AW4" s="21" t="s">
        <v>70</v>
      </c>
      <c r="AX4" s="21" t="s">
        <v>70</v>
      </c>
      <c r="AY4" s="21" t="s">
        <v>72</v>
      </c>
      <c r="AZ4" s="21" t="s">
        <v>67</v>
      </c>
      <c r="BA4" s="21" t="s">
        <v>67</v>
      </c>
      <c r="BB4" s="21" t="s">
        <v>70</v>
      </c>
      <c r="BC4" s="21" t="s">
        <v>70</v>
      </c>
      <c r="BD4" s="21" t="s">
        <v>89</v>
      </c>
      <c r="BE4" s="21" t="str">
        <f t="shared" si="0"/>
        <v>.</v>
      </c>
      <c r="BF4" s="39" t="s">
        <v>55</v>
      </c>
      <c r="BG4" s="39" t="s">
        <v>672</v>
      </c>
      <c r="BH4" s="21"/>
      <c r="BI4" s="21"/>
      <c r="BJ4" s="21"/>
      <c r="BK4" s="21"/>
      <c r="BL4" s="21"/>
      <c r="BM4" s="21"/>
      <c r="BN4" s="21"/>
      <c r="BO4" s="21"/>
      <c r="BP4" s="21"/>
      <c r="BQ4" s="21"/>
      <c r="BR4" s="21"/>
      <c r="BS4" s="21"/>
      <c r="BT4" s="21"/>
      <c r="BU4" s="21"/>
      <c r="BV4" s="21"/>
      <c r="BW4" s="21"/>
      <c r="BX4" s="21"/>
      <c r="BY4" s="21"/>
      <c r="BZ4" s="21"/>
      <c r="CA4" s="21"/>
    </row>
    <row r="5" spans="1:79" ht="15.75" customHeight="1" x14ac:dyDescent="0.2">
      <c r="A5" s="21" t="s">
        <v>91</v>
      </c>
      <c r="B5" s="21">
        <v>42</v>
      </c>
      <c r="C5" s="21">
        <v>24</v>
      </c>
      <c r="D5" s="21">
        <v>18</v>
      </c>
      <c r="E5" s="21" t="s">
        <v>53</v>
      </c>
      <c r="F5" s="21"/>
      <c r="G5" s="21" t="s">
        <v>92</v>
      </c>
      <c r="H5" s="21" t="s">
        <v>93</v>
      </c>
      <c r="I5" s="21" t="s">
        <v>56</v>
      </c>
      <c r="J5" s="21" t="s">
        <v>94</v>
      </c>
      <c r="K5" s="21" t="s">
        <v>78</v>
      </c>
      <c r="L5" s="21" t="s">
        <v>95</v>
      </c>
      <c r="M5" s="21" t="s">
        <v>96</v>
      </c>
      <c r="N5" s="21" t="s">
        <v>58</v>
      </c>
      <c r="O5" s="39" t="s">
        <v>97</v>
      </c>
      <c r="P5" s="21" t="s">
        <v>82</v>
      </c>
      <c r="Q5" s="21" t="s">
        <v>83</v>
      </c>
      <c r="R5" s="21" t="s">
        <v>98</v>
      </c>
      <c r="S5" s="21">
        <v>7</v>
      </c>
      <c r="T5" s="21" t="s">
        <v>61</v>
      </c>
      <c r="U5" s="21" t="s">
        <v>62</v>
      </c>
      <c r="V5" s="21" t="s">
        <v>63</v>
      </c>
      <c r="W5" s="21" t="s">
        <v>64</v>
      </c>
      <c r="X5" s="21" t="s">
        <v>65</v>
      </c>
      <c r="Y5" s="21" t="s">
        <v>99</v>
      </c>
      <c r="Z5" s="21" t="s">
        <v>64</v>
      </c>
      <c r="AA5" s="21" t="s">
        <v>64</v>
      </c>
      <c r="AB5" s="21" t="s">
        <v>64</v>
      </c>
      <c r="AC5" s="29" t="s">
        <v>67</v>
      </c>
      <c r="AD5" s="30">
        <v>0.41220000000000001</v>
      </c>
      <c r="AE5" s="21">
        <f>B5/(C5*D5)+AD5^2/(2*B5)</f>
        <v>9.9244946507936513E-2</v>
      </c>
      <c r="AF5" s="21" t="s">
        <v>68</v>
      </c>
      <c r="AG5" s="39" t="s">
        <v>673</v>
      </c>
      <c r="AH5" s="21" t="s">
        <v>100</v>
      </c>
      <c r="AI5" s="21" t="s">
        <v>67</v>
      </c>
      <c r="AJ5" s="21" t="s">
        <v>55</v>
      </c>
      <c r="AK5" s="21" t="s">
        <v>70</v>
      </c>
      <c r="AL5" s="39" t="s">
        <v>674</v>
      </c>
      <c r="AM5" s="21" t="s">
        <v>70</v>
      </c>
      <c r="AN5" s="21" t="s">
        <v>67</v>
      </c>
      <c r="AO5" s="21" t="s">
        <v>67</v>
      </c>
      <c r="AP5" s="21" t="s">
        <v>101</v>
      </c>
      <c r="AQ5" s="21" t="s">
        <v>67</v>
      </c>
      <c r="AR5" s="21" t="s">
        <v>70</v>
      </c>
      <c r="AS5" s="21" t="s">
        <v>67</v>
      </c>
      <c r="AT5" s="21" t="s">
        <v>72</v>
      </c>
      <c r="AU5" s="21" t="s">
        <v>72</v>
      </c>
      <c r="AV5" s="21" t="s">
        <v>67</v>
      </c>
      <c r="AW5" s="21" t="s">
        <v>70</v>
      </c>
      <c r="AX5" s="21" t="s">
        <v>70</v>
      </c>
      <c r="AY5" s="21" t="s">
        <v>72</v>
      </c>
      <c r="AZ5" s="21" t="s">
        <v>70</v>
      </c>
      <c r="BA5" s="21" t="s">
        <v>67</v>
      </c>
      <c r="BB5" s="21" t="s">
        <v>70</v>
      </c>
      <c r="BC5" s="21" t="s">
        <v>70</v>
      </c>
      <c r="BD5" s="21" t="s">
        <v>102</v>
      </c>
      <c r="BE5" s="21" t="str">
        <f t="shared" si="0"/>
        <v>.</v>
      </c>
      <c r="BF5" s="39" t="s">
        <v>55</v>
      </c>
      <c r="BG5" s="39" t="s">
        <v>610</v>
      </c>
      <c r="BH5" s="21"/>
      <c r="BI5" s="21"/>
      <c r="BJ5" s="21"/>
      <c r="BK5" s="21"/>
      <c r="BL5" s="21"/>
      <c r="BM5" s="21"/>
      <c r="BN5" s="21"/>
      <c r="BO5" s="21"/>
      <c r="BP5" s="21"/>
      <c r="BQ5" s="21"/>
      <c r="BR5" s="21"/>
      <c r="BS5" s="21"/>
      <c r="BT5" s="21"/>
      <c r="BU5" s="21"/>
      <c r="BV5" s="21"/>
      <c r="BW5" s="21"/>
      <c r="BX5" s="21"/>
      <c r="BY5" s="21"/>
      <c r="BZ5" s="21"/>
      <c r="CA5" s="21"/>
    </row>
    <row r="6" spans="1:79" ht="15.75" customHeight="1" x14ac:dyDescent="0.2">
      <c r="A6" s="21" t="s">
        <v>103</v>
      </c>
      <c r="B6" s="21">
        <v>229</v>
      </c>
      <c r="C6" s="21">
        <v>88</v>
      </c>
      <c r="D6" s="21">
        <v>141</v>
      </c>
      <c r="E6" s="21" t="s">
        <v>53</v>
      </c>
      <c r="F6" s="21"/>
      <c r="G6" s="21" t="s">
        <v>104</v>
      </c>
      <c r="H6" s="21" t="s">
        <v>105</v>
      </c>
      <c r="I6" s="21" t="s">
        <v>56</v>
      </c>
      <c r="J6" s="21" t="s">
        <v>106</v>
      </c>
      <c r="K6" s="21" t="s">
        <v>78</v>
      </c>
      <c r="L6" s="21" t="s">
        <v>57</v>
      </c>
      <c r="M6" s="39" t="s">
        <v>507</v>
      </c>
      <c r="N6" s="21" t="s">
        <v>58</v>
      </c>
      <c r="O6" s="39" t="s">
        <v>675</v>
      </c>
      <c r="P6" s="21" t="s">
        <v>82</v>
      </c>
      <c r="Q6" s="21" t="s">
        <v>107</v>
      </c>
      <c r="R6" s="21" t="s">
        <v>55</v>
      </c>
      <c r="S6" s="21">
        <v>1</v>
      </c>
      <c r="T6" s="21" t="s">
        <v>61</v>
      </c>
      <c r="U6" s="21" t="s">
        <v>108</v>
      </c>
      <c r="V6" s="21" t="s">
        <v>63</v>
      </c>
      <c r="W6" s="21" t="s">
        <v>63</v>
      </c>
      <c r="X6" s="21" t="s">
        <v>65</v>
      </c>
      <c r="Y6" s="21" t="s">
        <v>86</v>
      </c>
      <c r="Z6" s="21" t="s">
        <v>64</v>
      </c>
      <c r="AA6" s="21" t="s">
        <v>64</v>
      </c>
      <c r="AB6" s="21" t="s">
        <v>63</v>
      </c>
      <c r="AC6" s="21" t="s">
        <v>70</v>
      </c>
      <c r="AD6" s="21">
        <v>0.35260000000000002</v>
      </c>
      <c r="AE6" s="21">
        <v>1.8700000000000001E-2</v>
      </c>
      <c r="AF6" s="21" t="s">
        <v>68</v>
      </c>
      <c r="AG6" s="21" t="s">
        <v>109</v>
      </c>
      <c r="AH6" s="21" t="s">
        <v>64</v>
      </c>
      <c r="AI6" s="21" t="s">
        <v>70</v>
      </c>
      <c r="AJ6" s="39" t="s">
        <v>513</v>
      </c>
      <c r="AK6" s="21" t="s">
        <v>70</v>
      </c>
      <c r="AL6" s="39" t="s">
        <v>676</v>
      </c>
      <c r="AM6" s="39" t="s">
        <v>233</v>
      </c>
      <c r="AN6" s="21" t="s">
        <v>67</v>
      </c>
      <c r="AO6" s="21" t="s">
        <v>67</v>
      </c>
      <c r="AP6" s="21" t="s">
        <v>101</v>
      </c>
      <c r="AQ6" s="21" t="s">
        <v>67</v>
      </c>
      <c r="AR6" s="21" t="s">
        <v>70</v>
      </c>
      <c r="AS6" s="21" t="s">
        <v>67</v>
      </c>
      <c r="AT6" s="21" t="s">
        <v>72</v>
      </c>
      <c r="AU6" s="21" t="s">
        <v>72</v>
      </c>
      <c r="AV6" s="21" t="s">
        <v>67</v>
      </c>
      <c r="AW6" s="21" t="s">
        <v>70</v>
      </c>
      <c r="AX6" s="21" t="s">
        <v>70</v>
      </c>
      <c r="AY6" s="21" t="s">
        <v>72</v>
      </c>
      <c r="AZ6" s="21" t="s">
        <v>70</v>
      </c>
      <c r="BA6" s="21" t="s">
        <v>67</v>
      </c>
      <c r="BB6" s="21" t="s">
        <v>70</v>
      </c>
      <c r="BC6" s="21" t="s">
        <v>70</v>
      </c>
      <c r="BD6" s="21" t="s">
        <v>102</v>
      </c>
      <c r="BE6" s="21" t="str">
        <f t="shared" si="0"/>
        <v>Yes</v>
      </c>
      <c r="BF6" s="39" t="s">
        <v>55</v>
      </c>
      <c r="BG6" s="39" t="s">
        <v>611</v>
      </c>
      <c r="BH6" s="21"/>
      <c r="BI6" s="21"/>
      <c r="BJ6" s="21"/>
      <c r="BK6" s="21"/>
      <c r="BL6" s="21"/>
      <c r="BM6" s="21"/>
      <c r="BN6" s="21"/>
      <c r="BO6" s="21"/>
      <c r="BP6" s="21"/>
      <c r="BQ6" s="21"/>
      <c r="BR6" s="21"/>
      <c r="BS6" s="21"/>
      <c r="BT6" s="21"/>
      <c r="BU6" s="21"/>
      <c r="BV6" s="21"/>
      <c r="BW6" s="21"/>
      <c r="BX6" s="21"/>
      <c r="BY6" s="21"/>
      <c r="BZ6" s="21"/>
      <c r="CA6" s="21"/>
    </row>
    <row r="7" spans="1:79" ht="15.75" customHeight="1" x14ac:dyDescent="0.2">
      <c r="A7" s="21" t="s">
        <v>110</v>
      </c>
      <c r="B7" s="21">
        <v>227</v>
      </c>
      <c r="C7" s="21">
        <v>86</v>
      </c>
      <c r="D7" s="21">
        <v>141</v>
      </c>
      <c r="E7" s="21" t="s">
        <v>53</v>
      </c>
      <c r="F7" s="21"/>
      <c r="G7" s="21" t="s">
        <v>104</v>
      </c>
      <c r="H7" s="21" t="s">
        <v>105</v>
      </c>
      <c r="I7" s="21" t="s">
        <v>56</v>
      </c>
      <c r="J7" s="21" t="s">
        <v>106</v>
      </c>
      <c r="K7" s="21" t="s">
        <v>78</v>
      </c>
      <c r="L7" s="21" t="s">
        <v>57</v>
      </c>
      <c r="M7" s="39" t="s">
        <v>507</v>
      </c>
      <c r="N7" s="21" t="s">
        <v>58</v>
      </c>
      <c r="O7" s="39" t="s">
        <v>677</v>
      </c>
      <c r="P7" s="21" t="s">
        <v>82</v>
      </c>
      <c r="Q7" s="21" t="s">
        <v>107</v>
      </c>
      <c r="R7" s="21" t="s">
        <v>55</v>
      </c>
      <c r="S7" s="21">
        <v>1</v>
      </c>
      <c r="T7" s="21" t="s">
        <v>61</v>
      </c>
      <c r="U7" s="21" t="s">
        <v>108</v>
      </c>
      <c r="V7" s="21" t="s">
        <v>63</v>
      </c>
      <c r="W7" s="21" t="s">
        <v>63</v>
      </c>
      <c r="X7" s="21" t="s">
        <v>65</v>
      </c>
      <c r="Y7" s="21" t="s">
        <v>99</v>
      </c>
      <c r="Z7" s="21" t="s">
        <v>64</v>
      </c>
      <c r="AA7" s="21" t="s">
        <v>64</v>
      </c>
      <c r="AB7" s="21" t="s">
        <v>63</v>
      </c>
      <c r="AC7" s="21" t="s">
        <v>70</v>
      </c>
      <c r="AD7" s="21">
        <v>0.36</v>
      </c>
      <c r="AE7" s="21">
        <v>1.9E-2</v>
      </c>
      <c r="AF7" s="21" t="s">
        <v>68</v>
      </c>
      <c r="AG7" s="21" t="s">
        <v>111</v>
      </c>
      <c r="AH7" s="21" t="s">
        <v>64</v>
      </c>
      <c r="AI7" s="21" t="s">
        <v>70</v>
      </c>
      <c r="AJ7" s="39" t="s">
        <v>513</v>
      </c>
      <c r="AK7" s="21" t="s">
        <v>70</v>
      </c>
      <c r="AL7" s="39" t="s">
        <v>676</v>
      </c>
      <c r="AM7" s="39" t="s">
        <v>233</v>
      </c>
      <c r="AN7" s="21" t="s">
        <v>67</v>
      </c>
      <c r="AO7" s="21" t="s">
        <v>67</v>
      </c>
      <c r="AP7" s="21" t="s">
        <v>101</v>
      </c>
      <c r="AQ7" s="21" t="s">
        <v>67</v>
      </c>
      <c r="AR7" s="21" t="s">
        <v>70</v>
      </c>
      <c r="AS7" s="21" t="s">
        <v>67</v>
      </c>
      <c r="AT7" s="21" t="s">
        <v>72</v>
      </c>
      <c r="AU7" s="21" t="s">
        <v>72</v>
      </c>
      <c r="AV7" s="21" t="s">
        <v>67</v>
      </c>
      <c r="AW7" s="21" t="s">
        <v>70</v>
      </c>
      <c r="AX7" s="21" t="s">
        <v>70</v>
      </c>
      <c r="AY7" s="21" t="s">
        <v>72</v>
      </c>
      <c r="AZ7" s="21" t="s">
        <v>67</v>
      </c>
      <c r="BA7" s="21" t="s">
        <v>70</v>
      </c>
      <c r="BB7" s="21" t="s">
        <v>70</v>
      </c>
      <c r="BC7" s="21" t="s">
        <v>70</v>
      </c>
      <c r="BD7" s="21" t="s">
        <v>112</v>
      </c>
      <c r="BE7" s="21" t="str">
        <f t="shared" si="0"/>
        <v>Yes</v>
      </c>
      <c r="BF7" s="39" t="s">
        <v>55</v>
      </c>
      <c r="BG7" s="39" t="s">
        <v>612</v>
      </c>
      <c r="BH7" s="21"/>
      <c r="BI7" s="21"/>
      <c r="BJ7" s="21"/>
      <c r="BK7" s="21"/>
      <c r="BL7" s="21"/>
      <c r="BM7" s="21"/>
      <c r="BN7" s="21"/>
      <c r="BO7" s="21"/>
      <c r="BP7" s="21"/>
      <c r="BQ7" s="21"/>
      <c r="BR7" s="21"/>
      <c r="BS7" s="21"/>
      <c r="BT7" s="21"/>
      <c r="BU7" s="21"/>
      <c r="BV7" s="21"/>
      <c r="BW7" s="21"/>
      <c r="BX7" s="21"/>
      <c r="BY7" s="21"/>
      <c r="BZ7" s="21"/>
      <c r="CA7" s="21"/>
    </row>
    <row r="8" spans="1:79" ht="15.75" customHeight="1" x14ac:dyDescent="0.2">
      <c r="A8" s="21" t="s">
        <v>113</v>
      </c>
      <c r="B8" s="21">
        <v>226</v>
      </c>
      <c r="C8" s="21">
        <v>85</v>
      </c>
      <c r="D8" s="21">
        <v>141</v>
      </c>
      <c r="E8" s="21" t="s">
        <v>53</v>
      </c>
      <c r="F8" s="21"/>
      <c r="G8" s="21" t="s">
        <v>104</v>
      </c>
      <c r="H8" s="21" t="s">
        <v>105</v>
      </c>
      <c r="I8" s="21" t="s">
        <v>56</v>
      </c>
      <c r="J8" s="21" t="s">
        <v>106</v>
      </c>
      <c r="K8" s="21" t="s">
        <v>78</v>
      </c>
      <c r="L8" s="21" t="s">
        <v>57</v>
      </c>
      <c r="M8" s="39" t="s">
        <v>507</v>
      </c>
      <c r="N8" s="21" t="s">
        <v>58</v>
      </c>
      <c r="O8" s="39" t="s">
        <v>677</v>
      </c>
      <c r="P8" s="21" t="s">
        <v>82</v>
      </c>
      <c r="Q8" s="21" t="s">
        <v>107</v>
      </c>
      <c r="R8" s="21" t="s">
        <v>55</v>
      </c>
      <c r="S8" s="21">
        <v>1</v>
      </c>
      <c r="T8" s="21" t="s">
        <v>61</v>
      </c>
      <c r="U8" s="21" t="s">
        <v>108</v>
      </c>
      <c r="V8" s="21" t="s">
        <v>63</v>
      </c>
      <c r="W8" s="21" t="s">
        <v>63</v>
      </c>
      <c r="X8" s="21" t="s">
        <v>65</v>
      </c>
      <c r="Y8" s="21" t="s">
        <v>99</v>
      </c>
      <c r="Z8" s="21" t="s">
        <v>64</v>
      </c>
      <c r="AA8" s="21" t="s">
        <v>64</v>
      </c>
      <c r="AB8" s="21" t="s">
        <v>64</v>
      </c>
      <c r="AC8" s="21" t="s">
        <v>70</v>
      </c>
      <c r="AD8" s="21">
        <v>0.26</v>
      </c>
      <c r="AE8" s="21">
        <v>1.9E-2</v>
      </c>
      <c r="AF8" s="21" t="s">
        <v>68</v>
      </c>
      <c r="AG8" s="21" t="s">
        <v>111</v>
      </c>
      <c r="AH8" s="21" t="s">
        <v>64</v>
      </c>
      <c r="AI8" s="21" t="s">
        <v>70</v>
      </c>
      <c r="AJ8" s="39" t="s">
        <v>513</v>
      </c>
      <c r="AK8" s="21" t="s">
        <v>70</v>
      </c>
      <c r="AL8" s="39" t="s">
        <v>676</v>
      </c>
      <c r="AM8" s="39" t="s">
        <v>233</v>
      </c>
      <c r="AN8" s="21" t="s">
        <v>67</v>
      </c>
      <c r="AO8" s="21" t="s">
        <v>67</v>
      </c>
      <c r="AP8" s="21" t="s">
        <v>101</v>
      </c>
      <c r="AQ8" s="21" t="s">
        <v>67</v>
      </c>
      <c r="AR8" s="21" t="s">
        <v>67</v>
      </c>
      <c r="AS8" s="21" t="s">
        <v>67</v>
      </c>
      <c r="AT8" s="21" t="s">
        <v>72</v>
      </c>
      <c r="AU8" s="21" t="s">
        <v>72</v>
      </c>
      <c r="AV8" s="21" t="s">
        <v>67</v>
      </c>
      <c r="AW8" s="21" t="s">
        <v>70</v>
      </c>
      <c r="AX8" s="21" t="s">
        <v>70</v>
      </c>
      <c r="AY8" s="21" t="s">
        <v>72</v>
      </c>
      <c r="AZ8" s="21" t="s">
        <v>67</v>
      </c>
      <c r="BA8" s="21" t="s">
        <v>70</v>
      </c>
      <c r="BB8" s="21" t="s">
        <v>70</v>
      </c>
      <c r="BC8" s="21" t="s">
        <v>70</v>
      </c>
      <c r="BD8" s="21" t="s">
        <v>112</v>
      </c>
      <c r="BE8" s="21" t="str">
        <f t="shared" si="0"/>
        <v>Yes</v>
      </c>
      <c r="BF8" s="39" t="s">
        <v>55</v>
      </c>
      <c r="BG8" s="39" t="s">
        <v>613</v>
      </c>
      <c r="BH8" s="21"/>
      <c r="BI8" s="21"/>
      <c r="BJ8" s="21"/>
      <c r="BK8" s="21"/>
      <c r="BL8" s="21"/>
      <c r="BM8" s="21"/>
      <c r="BN8" s="21"/>
      <c r="BO8" s="21"/>
      <c r="BP8" s="21"/>
      <c r="BQ8" s="21"/>
      <c r="BR8" s="21"/>
      <c r="BS8" s="21"/>
      <c r="BT8" s="21"/>
      <c r="BU8" s="21"/>
      <c r="BV8" s="21"/>
      <c r="BW8" s="21"/>
      <c r="BX8" s="21"/>
      <c r="BY8" s="21"/>
      <c r="BZ8" s="21"/>
      <c r="CA8" s="21"/>
    </row>
    <row r="9" spans="1:79" ht="15.75" customHeight="1" x14ac:dyDescent="0.2">
      <c r="A9" s="21" t="s">
        <v>114</v>
      </c>
      <c r="B9" s="21">
        <v>198</v>
      </c>
      <c r="C9" s="21">
        <f>B9/2</f>
        <v>99</v>
      </c>
      <c r="D9" s="21">
        <v>99</v>
      </c>
      <c r="E9" s="21" t="s">
        <v>53</v>
      </c>
      <c r="F9" s="21"/>
      <c r="G9" s="21" t="s">
        <v>115</v>
      </c>
      <c r="H9" s="21" t="s">
        <v>105</v>
      </c>
      <c r="I9" s="21" t="s">
        <v>56</v>
      </c>
      <c r="J9" s="21" t="s">
        <v>106</v>
      </c>
      <c r="K9" s="21" t="s">
        <v>116</v>
      </c>
      <c r="L9" s="21" t="s">
        <v>95</v>
      </c>
      <c r="M9" s="39" t="s">
        <v>745</v>
      </c>
      <c r="N9" s="21" t="s">
        <v>80</v>
      </c>
      <c r="O9" s="39" t="s">
        <v>508</v>
      </c>
      <c r="P9" s="21" t="s">
        <v>82</v>
      </c>
      <c r="Q9" s="21" t="s">
        <v>107</v>
      </c>
      <c r="R9" s="21" t="s">
        <v>55</v>
      </c>
      <c r="S9" s="21">
        <v>2</v>
      </c>
      <c r="T9" s="21" t="s">
        <v>85</v>
      </c>
      <c r="U9" s="21" t="s">
        <v>108</v>
      </c>
      <c r="V9" s="21" t="s">
        <v>64</v>
      </c>
      <c r="W9" s="21" t="s">
        <v>55</v>
      </c>
      <c r="X9" s="21" t="s">
        <v>117</v>
      </c>
      <c r="Y9" s="21" t="s">
        <v>86</v>
      </c>
      <c r="Z9" s="21" t="s">
        <v>64</v>
      </c>
      <c r="AA9" s="21" t="s">
        <v>63</v>
      </c>
      <c r="AB9" s="21" t="s">
        <v>64</v>
      </c>
      <c r="AC9" s="21" t="s">
        <v>70</v>
      </c>
      <c r="AD9" s="21">
        <v>-0.19500000000000001</v>
      </c>
      <c r="AE9" s="21">
        <v>2.0299999999999999E-2</v>
      </c>
      <c r="AF9" s="21" t="s">
        <v>68</v>
      </c>
      <c r="AG9" s="21" t="s">
        <v>118</v>
      </c>
      <c r="AH9" s="21" t="s">
        <v>63</v>
      </c>
      <c r="AI9" s="21" t="s">
        <v>67</v>
      </c>
      <c r="AJ9" s="21" t="s">
        <v>55</v>
      </c>
      <c r="AK9" s="21" t="s">
        <v>70</v>
      </c>
      <c r="AL9" s="39" t="s">
        <v>678</v>
      </c>
      <c r="AM9" s="39" t="s">
        <v>70</v>
      </c>
      <c r="AN9" s="21" t="s">
        <v>67</v>
      </c>
      <c r="AO9" s="21" t="s">
        <v>67</v>
      </c>
      <c r="AP9" s="21" t="s">
        <v>70</v>
      </c>
      <c r="AQ9" s="21" t="s">
        <v>70</v>
      </c>
      <c r="AR9" s="21" t="s">
        <v>70</v>
      </c>
      <c r="AS9" s="21" t="s">
        <v>67</v>
      </c>
      <c r="AT9" s="21" t="s">
        <v>72</v>
      </c>
      <c r="AU9" s="21" t="s">
        <v>72</v>
      </c>
      <c r="AV9" s="21" t="s">
        <v>67</v>
      </c>
      <c r="AW9" s="21" t="s">
        <v>70</v>
      </c>
      <c r="AX9" s="21" t="s">
        <v>70</v>
      </c>
      <c r="AY9" s="21" t="s">
        <v>70</v>
      </c>
      <c r="AZ9" s="21" t="s">
        <v>70</v>
      </c>
      <c r="BA9" s="21" t="s">
        <v>67</v>
      </c>
      <c r="BB9" s="21" t="s">
        <v>70</v>
      </c>
      <c r="BC9" s="21" t="s">
        <v>70</v>
      </c>
      <c r="BD9" s="21" t="s">
        <v>119</v>
      </c>
      <c r="BE9" s="21" t="str">
        <f t="shared" si="0"/>
        <v>.</v>
      </c>
      <c r="BF9" s="39" t="s">
        <v>55</v>
      </c>
      <c r="BG9" s="39" t="s">
        <v>614</v>
      </c>
      <c r="BH9" s="21"/>
      <c r="BI9" s="21"/>
      <c r="BJ9" s="21"/>
      <c r="BK9" s="21"/>
      <c r="BL9" s="21"/>
      <c r="BM9" s="21"/>
      <c r="BN9" s="21"/>
      <c r="BO9" s="21"/>
      <c r="BP9" s="21"/>
      <c r="BQ9" s="21"/>
      <c r="BR9" s="21"/>
      <c r="BS9" s="21"/>
      <c r="BT9" s="21"/>
      <c r="BU9" s="21"/>
      <c r="BV9" s="21"/>
      <c r="BW9" s="21"/>
      <c r="BX9" s="21"/>
      <c r="BY9" s="21"/>
      <c r="BZ9" s="21"/>
      <c r="CA9" s="21"/>
    </row>
    <row r="10" spans="1:79" ht="15.75" customHeight="1" x14ac:dyDescent="0.2">
      <c r="A10" s="21" t="s">
        <v>120</v>
      </c>
      <c r="B10" s="21">
        <v>400</v>
      </c>
      <c r="C10" s="21">
        <v>200</v>
      </c>
      <c r="D10" s="21">
        <v>200</v>
      </c>
      <c r="E10" s="21" t="s">
        <v>53</v>
      </c>
      <c r="F10" s="21"/>
      <c r="G10" s="21" t="s">
        <v>121</v>
      </c>
      <c r="H10" s="21" t="s">
        <v>122</v>
      </c>
      <c r="I10" s="21" t="s">
        <v>56</v>
      </c>
      <c r="J10" s="21" t="s">
        <v>106</v>
      </c>
      <c r="K10" s="21" t="s">
        <v>116</v>
      </c>
      <c r="L10" s="21" t="s">
        <v>123</v>
      </c>
      <c r="M10" s="39" t="s">
        <v>745</v>
      </c>
      <c r="N10" s="21" t="s">
        <v>80</v>
      </c>
      <c r="O10" s="39" t="s">
        <v>508</v>
      </c>
      <c r="P10" s="21" t="s">
        <v>82</v>
      </c>
      <c r="Q10" s="21" t="s">
        <v>107</v>
      </c>
      <c r="R10" s="21" t="s">
        <v>55</v>
      </c>
      <c r="S10" s="21">
        <v>2</v>
      </c>
      <c r="T10" s="21" t="s">
        <v>85</v>
      </c>
      <c r="U10" s="21" t="s">
        <v>108</v>
      </c>
      <c r="V10" s="21" t="s">
        <v>64</v>
      </c>
      <c r="W10" s="21" t="s">
        <v>55</v>
      </c>
      <c r="X10" s="21" t="s">
        <v>117</v>
      </c>
      <c r="Y10" s="21" t="s">
        <v>86</v>
      </c>
      <c r="Z10" s="21" t="s">
        <v>64</v>
      </c>
      <c r="AA10" s="21" t="s">
        <v>63</v>
      </c>
      <c r="AB10" s="21" t="s">
        <v>64</v>
      </c>
      <c r="AC10" s="21" t="s">
        <v>70</v>
      </c>
      <c r="AD10" s="21">
        <v>-0.1216</v>
      </c>
      <c r="AE10" s="21">
        <v>0.01</v>
      </c>
      <c r="AF10" s="21" t="s">
        <v>68</v>
      </c>
      <c r="AG10" s="21" t="s">
        <v>118</v>
      </c>
      <c r="AH10" s="21" t="s">
        <v>63</v>
      </c>
      <c r="AI10" s="21" t="s">
        <v>67</v>
      </c>
      <c r="AJ10" s="21" t="s">
        <v>55</v>
      </c>
      <c r="AK10" s="21" t="s">
        <v>70</v>
      </c>
      <c r="AL10" s="39" t="s">
        <v>678</v>
      </c>
      <c r="AM10" s="39" t="s">
        <v>70</v>
      </c>
      <c r="AN10" s="21" t="s">
        <v>67</v>
      </c>
      <c r="AO10" s="21" t="s">
        <v>67</v>
      </c>
      <c r="AP10" s="21" t="s">
        <v>70</v>
      </c>
      <c r="AQ10" s="21" t="s">
        <v>70</v>
      </c>
      <c r="AR10" s="21" t="s">
        <v>70</v>
      </c>
      <c r="AS10" s="21" t="s">
        <v>67</v>
      </c>
      <c r="AT10" s="21" t="s">
        <v>72</v>
      </c>
      <c r="AU10" s="21" t="s">
        <v>72</v>
      </c>
      <c r="AV10" s="21" t="s">
        <v>67</v>
      </c>
      <c r="AW10" s="21" t="s">
        <v>70</v>
      </c>
      <c r="AX10" s="21" t="s">
        <v>70</v>
      </c>
      <c r="AY10" s="21" t="s">
        <v>70</v>
      </c>
      <c r="AZ10" s="21" t="s">
        <v>70</v>
      </c>
      <c r="BA10" s="21" t="s">
        <v>67</v>
      </c>
      <c r="BB10" s="21" t="s">
        <v>70</v>
      </c>
      <c r="BC10" s="21" t="s">
        <v>70</v>
      </c>
      <c r="BD10" s="21" t="s">
        <v>119</v>
      </c>
      <c r="BE10" s="21" t="str">
        <f t="shared" si="0"/>
        <v>.</v>
      </c>
      <c r="BF10" s="39" t="s">
        <v>55</v>
      </c>
      <c r="BG10" s="39" t="s">
        <v>614</v>
      </c>
      <c r="BH10" s="21"/>
      <c r="BI10" s="21"/>
      <c r="BJ10" s="21"/>
      <c r="BK10" s="21"/>
      <c r="BL10" s="21"/>
      <c r="BM10" s="21"/>
      <c r="BN10" s="21"/>
      <c r="BO10" s="21"/>
      <c r="BP10" s="21"/>
      <c r="BQ10" s="21"/>
      <c r="BR10" s="21"/>
      <c r="BS10" s="21"/>
      <c r="BT10" s="21"/>
      <c r="BU10" s="21"/>
      <c r="BV10" s="21"/>
      <c r="BW10" s="21"/>
      <c r="BX10" s="21"/>
      <c r="BY10" s="21"/>
      <c r="BZ10" s="21"/>
      <c r="CA10" s="21"/>
    </row>
    <row r="11" spans="1:79" ht="15.75" customHeight="1" x14ac:dyDescent="0.2">
      <c r="A11" s="21" t="s">
        <v>124</v>
      </c>
      <c r="B11" s="21">
        <v>90</v>
      </c>
      <c r="C11" s="21">
        <v>48</v>
      </c>
      <c r="D11" s="21">
        <v>42</v>
      </c>
      <c r="E11" s="21" t="s">
        <v>53</v>
      </c>
      <c r="F11" s="21"/>
      <c r="G11" s="39" t="s">
        <v>679</v>
      </c>
      <c r="H11" s="21" t="s">
        <v>105</v>
      </c>
      <c r="I11" s="21" t="s">
        <v>56</v>
      </c>
      <c r="J11" s="21" t="s">
        <v>106</v>
      </c>
      <c r="K11" s="21" t="s">
        <v>125</v>
      </c>
      <c r="L11" s="21" t="s">
        <v>95</v>
      </c>
      <c r="M11" s="39" t="s">
        <v>509</v>
      </c>
      <c r="N11" s="21" t="s">
        <v>80</v>
      </c>
      <c r="O11" s="39" t="s">
        <v>510</v>
      </c>
      <c r="P11" s="21" t="s">
        <v>82</v>
      </c>
      <c r="Q11" s="21" t="s">
        <v>83</v>
      </c>
      <c r="R11" s="21" t="s">
        <v>84</v>
      </c>
      <c r="S11" s="21">
        <v>4</v>
      </c>
      <c r="T11" s="21" t="s">
        <v>85</v>
      </c>
      <c r="U11" s="21" t="s">
        <v>62</v>
      </c>
      <c r="V11" s="21" t="s">
        <v>63</v>
      </c>
      <c r="W11" s="21" t="s">
        <v>63</v>
      </c>
      <c r="X11" s="21" t="s">
        <v>65</v>
      </c>
      <c r="Y11" s="21" t="s">
        <v>66</v>
      </c>
      <c r="Z11" s="21" t="s">
        <v>64</v>
      </c>
      <c r="AA11" s="21" t="s">
        <v>63</v>
      </c>
      <c r="AB11" s="21" t="s">
        <v>63</v>
      </c>
      <c r="AC11" s="21" t="s">
        <v>70</v>
      </c>
      <c r="AD11" s="21">
        <v>0.61909999999999998</v>
      </c>
      <c r="AE11" s="21">
        <v>4.6800000000000001E-2</v>
      </c>
      <c r="AF11" s="21" t="s">
        <v>68</v>
      </c>
      <c r="AG11" s="31" t="s">
        <v>481</v>
      </c>
      <c r="AH11" s="21" t="s">
        <v>100</v>
      </c>
      <c r="AI11" s="21" t="s">
        <v>70</v>
      </c>
      <c r="AJ11" s="39" t="s">
        <v>541</v>
      </c>
      <c r="AK11" s="21" t="s">
        <v>70</v>
      </c>
      <c r="AL11" s="39" t="s">
        <v>680</v>
      </c>
      <c r="AM11" s="21" t="s">
        <v>70</v>
      </c>
      <c r="AN11" s="21" t="s">
        <v>70</v>
      </c>
      <c r="AO11" s="21" t="s">
        <v>67</v>
      </c>
      <c r="AP11" s="21" t="s">
        <v>126</v>
      </c>
      <c r="AQ11" s="21" t="s">
        <v>67</v>
      </c>
      <c r="AR11" s="21" t="s">
        <v>70</v>
      </c>
      <c r="AS11" s="21" t="s">
        <v>67</v>
      </c>
      <c r="AT11" s="21" t="s">
        <v>72</v>
      </c>
      <c r="AU11" s="21" t="s">
        <v>72</v>
      </c>
      <c r="AV11" s="21" t="s">
        <v>72</v>
      </c>
      <c r="AW11" s="21" t="s">
        <v>70</v>
      </c>
      <c r="AX11" s="21" t="s">
        <v>70</v>
      </c>
      <c r="AY11" s="21" t="s">
        <v>72</v>
      </c>
      <c r="AZ11" s="21" t="s">
        <v>67</v>
      </c>
      <c r="BA11" s="21" t="s">
        <v>67</v>
      </c>
      <c r="BB11" s="21" t="s">
        <v>70</v>
      </c>
      <c r="BC11" s="21" t="s">
        <v>67</v>
      </c>
      <c r="BD11" s="21" t="s">
        <v>127</v>
      </c>
      <c r="BE11" s="21" t="str">
        <f t="shared" si="0"/>
        <v>Yes</v>
      </c>
      <c r="BF11" s="39" t="s">
        <v>55</v>
      </c>
      <c r="BG11" s="39" t="s">
        <v>681</v>
      </c>
      <c r="BH11" s="21"/>
      <c r="BI11" s="21"/>
      <c r="BJ11" s="21"/>
      <c r="BK11" s="21"/>
      <c r="BL11" s="21"/>
      <c r="BM11" s="21"/>
      <c r="BN11" s="21"/>
      <c r="BO11" s="21"/>
      <c r="BP11" s="21"/>
      <c r="BQ11" s="21"/>
      <c r="BR11" s="21"/>
      <c r="BS11" s="21"/>
      <c r="BT11" s="21"/>
      <c r="BU11" s="21"/>
      <c r="BV11" s="21"/>
      <c r="BW11" s="21"/>
      <c r="BX11" s="21"/>
      <c r="BY11" s="21"/>
      <c r="BZ11" s="21"/>
      <c r="CA11" s="21"/>
    </row>
    <row r="12" spans="1:79" ht="15.75" customHeight="1" x14ac:dyDescent="0.2">
      <c r="A12" s="32" t="s">
        <v>128</v>
      </c>
      <c r="B12" s="28">
        <v>686</v>
      </c>
      <c r="C12" s="21">
        <v>276</v>
      </c>
      <c r="D12" s="21">
        <v>410</v>
      </c>
      <c r="E12" s="21" t="s">
        <v>53</v>
      </c>
      <c r="F12" s="21"/>
      <c r="G12" s="21" t="s">
        <v>129</v>
      </c>
      <c r="H12" s="21" t="s">
        <v>105</v>
      </c>
      <c r="I12" s="21" t="s">
        <v>56</v>
      </c>
      <c r="J12" s="21" t="s">
        <v>106</v>
      </c>
      <c r="K12" s="21" t="s">
        <v>78</v>
      </c>
      <c r="L12" s="21" t="s">
        <v>123</v>
      </c>
      <c r="M12" s="39" t="s">
        <v>682</v>
      </c>
      <c r="N12" s="21" t="s">
        <v>58</v>
      </c>
      <c r="O12" s="39" t="s">
        <v>511</v>
      </c>
      <c r="P12" s="21" t="s">
        <v>82</v>
      </c>
      <c r="Q12" s="21" t="s">
        <v>107</v>
      </c>
      <c r="R12" s="21" t="s">
        <v>55</v>
      </c>
      <c r="S12" s="21">
        <v>6</v>
      </c>
      <c r="T12" s="21" t="s">
        <v>61</v>
      </c>
      <c r="U12" s="21" t="s">
        <v>108</v>
      </c>
      <c r="V12" s="21" t="s">
        <v>64</v>
      </c>
      <c r="W12" s="21" t="s">
        <v>55</v>
      </c>
      <c r="X12" s="21" t="s">
        <v>130</v>
      </c>
      <c r="Y12" s="21" t="s">
        <v>99</v>
      </c>
      <c r="Z12" s="21" t="s">
        <v>64</v>
      </c>
      <c r="AA12" s="21" t="s">
        <v>63</v>
      </c>
      <c r="AB12" s="21" t="s">
        <v>63</v>
      </c>
      <c r="AC12" s="21" t="s">
        <v>70</v>
      </c>
      <c r="AD12" s="21">
        <v>0.33</v>
      </c>
      <c r="AE12" s="21">
        <v>6.1000000000000004E-3</v>
      </c>
      <c r="AF12" s="21" t="s">
        <v>68</v>
      </c>
      <c r="AG12" s="21" t="s">
        <v>131</v>
      </c>
      <c r="AH12" s="21" t="s">
        <v>64</v>
      </c>
      <c r="AI12" s="21" t="s">
        <v>70</v>
      </c>
      <c r="AJ12" s="39" t="s">
        <v>683</v>
      </c>
      <c r="AK12" s="21" t="s">
        <v>70</v>
      </c>
      <c r="AL12" s="39" t="s">
        <v>512</v>
      </c>
      <c r="AM12" s="40" t="s">
        <v>233</v>
      </c>
      <c r="AN12" s="21" t="s">
        <v>70</v>
      </c>
      <c r="AO12" s="21" t="s">
        <v>67</v>
      </c>
      <c r="AP12" s="21" t="s">
        <v>126</v>
      </c>
      <c r="AQ12" s="21" t="s">
        <v>67</v>
      </c>
      <c r="AR12" s="21" t="s">
        <v>67</v>
      </c>
      <c r="AS12" s="21" t="s">
        <v>67</v>
      </c>
      <c r="AT12" s="21" t="s">
        <v>72</v>
      </c>
      <c r="AU12" s="21" t="s">
        <v>72</v>
      </c>
      <c r="AV12" s="21" t="s">
        <v>67</v>
      </c>
      <c r="AW12" s="21" t="s">
        <v>70</v>
      </c>
      <c r="AX12" s="21" t="s">
        <v>70</v>
      </c>
      <c r="AY12" s="21" t="s">
        <v>72</v>
      </c>
      <c r="AZ12" s="21" t="s">
        <v>70</v>
      </c>
      <c r="BA12" s="21" t="s">
        <v>70</v>
      </c>
      <c r="BB12" s="21" t="s">
        <v>70</v>
      </c>
      <c r="BC12" s="21" t="s">
        <v>70</v>
      </c>
      <c r="BD12" s="21" t="s">
        <v>132</v>
      </c>
      <c r="BE12" s="21" t="str">
        <f t="shared" si="0"/>
        <v>.</v>
      </c>
      <c r="BF12" s="39" t="s">
        <v>55</v>
      </c>
      <c r="BG12" s="39" t="s">
        <v>615</v>
      </c>
      <c r="BH12" s="21"/>
      <c r="BI12" s="21"/>
      <c r="BJ12" s="21"/>
      <c r="BK12" s="21"/>
      <c r="BL12" s="21"/>
      <c r="BM12" s="21"/>
      <c r="BN12" s="21"/>
      <c r="BO12" s="21"/>
      <c r="BP12" s="21"/>
      <c r="BQ12" s="21"/>
      <c r="BR12" s="21"/>
      <c r="BS12" s="21"/>
      <c r="BT12" s="21"/>
      <c r="BU12" s="21"/>
      <c r="BV12" s="21"/>
      <c r="BW12" s="21"/>
      <c r="BX12" s="21"/>
      <c r="BY12" s="21"/>
      <c r="BZ12" s="21"/>
      <c r="CA12" s="21"/>
    </row>
    <row r="13" spans="1:79" ht="15.75" customHeight="1" x14ac:dyDescent="0.2">
      <c r="A13" s="21" t="s">
        <v>133</v>
      </c>
      <c r="B13" s="21">
        <v>172</v>
      </c>
      <c r="C13" s="21">
        <v>87</v>
      </c>
      <c r="D13" s="21">
        <v>85</v>
      </c>
      <c r="E13" s="21" t="s">
        <v>53</v>
      </c>
      <c r="F13" s="21"/>
      <c r="G13" s="39" t="s">
        <v>684</v>
      </c>
      <c r="H13" s="21" t="s">
        <v>76</v>
      </c>
      <c r="I13" s="21" t="s">
        <v>56</v>
      </c>
      <c r="J13" s="21" t="s">
        <v>77</v>
      </c>
      <c r="K13" s="21" t="s">
        <v>78</v>
      </c>
      <c r="L13" s="21" t="s">
        <v>57</v>
      </c>
      <c r="M13" s="39" t="s">
        <v>515</v>
      </c>
      <c r="N13" s="21" t="s">
        <v>80</v>
      </c>
      <c r="O13" s="39" t="s">
        <v>685</v>
      </c>
      <c r="P13" s="21" t="s">
        <v>58</v>
      </c>
      <c r="Q13" s="21" t="s">
        <v>60</v>
      </c>
      <c r="R13" s="21" t="s">
        <v>55</v>
      </c>
      <c r="S13" s="21">
        <v>1</v>
      </c>
      <c r="T13" s="21" t="s">
        <v>85</v>
      </c>
      <c r="U13" s="21" t="s">
        <v>62</v>
      </c>
      <c r="V13" s="21" t="s">
        <v>64</v>
      </c>
      <c r="W13" s="21" t="s">
        <v>55</v>
      </c>
      <c r="X13" s="21" t="s">
        <v>65</v>
      </c>
      <c r="Y13" s="21" t="s">
        <v>134</v>
      </c>
      <c r="Z13" s="21" t="s">
        <v>64</v>
      </c>
      <c r="AA13" s="21" t="s">
        <v>64</v>
      </c>
      <c r="AB13" s="21" t="s">
        <v>64</v>
      </c>
      <c r="AC13" s="29" t="s">
        <v>70</v>
      </c>
      <c r="AD13" s="30">
        <v>-0.16400000000000001</v>
      </c>
      <c r="AE13" s="21">
        <f>B13/(C13*D13)+AD13^2/(2*B13)</f>
        <v>2.3337144802427788E-2</v>
      </c>
      <c r="AF13" s="21" t="s">
        <v>68</v>
      </c>
      <c r="AG13" s="39" t="s">
        <v>673</v>
      </c>
      <c r="AH13" s="21" t="s">
        <v>100</v>
      </c>
      <c r="AI13" s="21" t="s">
        <v>67</v>
      </c>
      <c r="AJ13" s="21" t="s">
        <v>55</v>
      </c>
      <c r="AK13" s="21" t="s">
        <v>70</v>
      </c>
      <c r="AL13" s="39" t="s">
        <v>686</v>
      </c>
      <c r="AM13" s="21" t="s">
        <v>70</v>
      </c>
      <c r="AN13" s="21" t="s">
        <v>67</v>
      </c>
      <c r="AO13" s="21" t="s">
        <v>67</v>
      </c>
      <c r="AP13" s="21" t="s">
        <v>70</v>
      </c>
      <c r="AQ13" s="21" t="s">
        <v>67</v>
      </c>
      <c r="AR13" s="21" t="s">
        <v>70</v>
      </c>
      <c r="AS13" s="21" t="s">
        <v>67</v>
      </c>
      <c r="AT13" s="21" t="s">
        <v>72</v>
      </c>
      <c r="AU13" s="21" t="s">
        <v>72</v>
      </c>
      <c r="AV13" s="21" t="s">
        <v>67</v>
      </c>
      <c r="AW13" s="21" t="s">
        <v>70</v>
      </c>
      <c r="AX13" s="21" t="s">
        <v>70</v>
      </c>
      <c r="AY13" s="21" t="s">
        <v>72</v>
      </c>
      <c r="AZ13" s="21" t="s">
        <v>70</v>
      </c>
      <c r="BA13" s="21" t="s">
        <v>70</v>
      </c>
      <c r="BB13" s="21" t="s">
        <v>70</v>
      </c>
      <c r="BC13" s="21" t="s">
        <v>70</v>
      </c>
      <c r="BD13" s="21" t="s">
        <v>135</v>
      </c>
      <c r="BE13" s="21" t="str">
        <f t="shared" si="0"/>
        <v>.</v>
      </c>
      <c r="BF13" s="39" t="s">
        <v>55</v>
      </c>
      <c r="BG13" s="21" t="s">
        <v>136</v>
      </c>
      <c r="BH13" s="21"/>
      <c r="BI13" s="21"/>
      <c r="BJ13" s="21"/>
      <c r="BK13" s="21"/>
      <c r="BL13" s="21"/>
      <c r="BM13" s="21"/>
      <c r="BN13" s="21"/>
      <c r="BO13" s="21"/>
      <c r="BP13" s="21"/>
      <c r="BQ13" s="21"/>
      <c r="BR13" s="21"/>
      <c r="BS13" s="21"/>
      <c r="BT13" s="21"/>
      <c r="BU13" s="21"/>
      <c r="BV13" s="21"/>
      <c r="BW13" s="21"/>
      <c r="BX13" s="21"/>
      <c r="BY13" s="21"/>
      <c r="BZ13" s="21"/>
      <c r="CA13" s="21"/>
    </row>
    <row r="14" spans="1:79" ht="15.75" customHeight="1" x14ac:dyDescent="0.2">
      <c r="A14" s="21" t="s">
        <v>137</v>
      </c>
      <c r="B14" s="21">
        <v>4607</v>
      </c>
      <c r="C14" s="21">
        <v>2277</v>
      </c>
      <c r="D14" s="21">
        <v>2330</v>
      </c>
      <c r="E14" s="21" t="s">
        <v>53</v>
      </c>
      <c r="F14" s="21"/>
      <c r="G14" s="21" t="s">
        <v>138</v>
      </c>
      <c r="H14" s="21" t="s">
        <v>76</v>
      </c>
      <c r="I14" s="21" t="s">
        <v>56</v>
      </c>
      <c r="J14" s="21" t="s">
        <v>77</v>
      </c>
      <c r="K14" s="21" t="s">
        <v>116</v>
      </c>
      <c r="L14" s="21" t="s">
        <v>57</v>
      </c>
      <c r="M14" s="21" t="s">
        <v>139</v>
      </c>
      <c r="N14" s="21" t="s">
        <v>80</v>
      </c>
      <c r="O14" s="39" t="s">
        <v>140</v>
      </c>
      <c r="P14" s="21" t="s">
        <v>82</v>
      </c>
      <c r="Q14" s="21" t="s">
        <v>107</v>
      </c>
      <c r="R14" s="21" t="s">
        <v>55</v>
      </c>
      <c r="S14" s="21">
        <v>1</v>
      </c>
      <c r="T14" s="21" t="s">
        <v>85</v>
      </c>
      <c r="U14" s="21" t="s">
        <v>62</v>
      </c>
      <c r="V14" s="21" t="s">
        <v>64</v>
      </c>
      <c r="W14" s="21" t="s">
        <v>55</v>
      </c>
      <c r="X14" s="21" t="s">
        <v>65</v>
      </c>
      <c r="Y14" s="21" t="s">
        <v>86</v>
      </c>
      <c r="Z14" s="21" t="s">
        <v>64</v>
      </c>
      <c r="AA14" s="21" t="s">
        <v>64</v>
      </c>
      <c r="AB14" s="21" t="s">
        <v>64</v>
      </c>
      <c r="AC14" s="21" t="s">
        <v>70</v>
      </c>
      <c r="AD14" s="21">
        <v>5.21E-2</v>
      </c>
      <c r="AE14" s="21">
        <v>8.9999999999999993E-3</v>
      </c>
      <c r="AF14" s="21" t="s">
        <v>68</v>
      </c>
      <c r="AG14" s="21" t="s">
        <v>141</v>
      </c>
      <c r="AH14" s="21" t="s">
        <v>63</v>
      </c>
      <c r="AI14" s="21" t="s">
        <v>67</v>
      </c>
      <c r="AJ14" s="21" t="s">
        <v>55</v>
      </c>
      <c r="AK14" s="21" t="s">
        <v>70</v>
      </c>
      <c r="AL14" s="39" t="s">
        <v>516</v>
      </c>
      <c r="AM14" s="21" t="s">
        <v>70</v>
      </c>
      <c r="AN14" s="21" t="s">
        <v>67</v>
      </c>
      <c r="AO14" s="21" t="s">
        <v>67</v>
      </c>
      <c r="AP14" s="21" t="s">
        <v>70</v>
      </c>
      <c r="AQ14" s="21" t="s">
        <v>70</v>
      </c>
      <c r="AR14" s="21" t="s">
        <v>67</v>
      </c>
      <c r="AS14" s="21" t="s">
        <v>67</v>
      </c>
      <c r="AT14" s="21" t="s">
        <v>72</v>
      </c>
      <c r="AU14" s="21" t="s">
        <v>72</v>
      </c>
      <c r="AV14" s="21" t="s">
        <v>67</v>
      </c>
      <c r="AW14" s="21" t="s">
        <v>70</v>
      </c>
      <c r="AX14" s="21" t="s">
        <v>70</v>
      </c>
      <c r="AY14" s="21" t="s">
        <v>70</v>
      </c>
      <c r="AZ14" s="21" t="s">
        <v>70</v>
      </c>
      <c r="BA14" s="21" t="s">
        <v>70</v>
      </c>
      <c r="BB14" s="21" t="s">
        <v>70</v>
      </c>
      <c r="BC14" s="21" t="s">
        <v>70</v>
      </c>
      <c r="BD14" s="21" t="s">
        <v>142</v>
      </c>
      <c r="BE14" s="21" t="str">
        <f t="shared" si="0"/>
        <v>.</v>
      </c>
      <c r="BF14" s="39" t="s">
        <v>55</v>
      </c>
      <c r="BG14" s="39" t="s">
        <v>616</v>
      </c>
      <c r="BH14" s="21"/>
      <c r="BI14" s="21"/>
      <c r="BJ14" s="21"/>
      <c r="BK14" s="21"/>
      <c r="BL14" s="21"/>
      <c r="BM14" s="21"/>
      <c r="BN14" s="21"/>
      <c r="BO14" s="21"/>
      <c r="BP14" s="21"/>
      <c r="BQ14" s="21"/>
      <c r="BR14" s="21"/>
      <c r="BS14" s="21"/>
      <c r="BT14" s="21"/>
      <c r="BU14" s="21"/>
      <c r="BV14" s="21"/>
      <c r="BW14" s="21"/>
      <c r="BX14" s="21"/>
      <c r="BY14" s="21"/>
      <c r="BZ14" s="21"/>
      <c r="CA14" s="21"/>
    </row>
    <row r="15" spans="1:79" ht="15.75" customHeight="1" x14ac:dyDescent="0.2">
      <c r="A15" s="32" t="s">
        <v>143</v>
      </c>
      <c r="B15" s="21">
        <v>67</v>
      </c>
      <c r="C15" s="21">
        <v>33</v>
      </c>
      <c r="D15" s="21">
        <v>34</v>
      </c>
      <c r="E15" s="21" t="s">
        <v>53</v>
      </c>
      <c r="F15" s="21"/>
      <c r="G15" s="21" t="s">
        <v>144</v>
      </c>
      <c r="H15" s="21" t="s">
        <v>122</v>
      </c>
      <c r="I15" s="21" t="s">
        <v>56</v>
      </c>
      <c r="J15" s="21" t="s">
        <v>106</v>
      </c>
      <c r="K15" s="21" t="s">
        <v>116</v>
      </c>
      <c r="L15" s="21" t="s">
        <v>57</v>
      </c>
      <c r="M15" s="39" t="s">
        <v>517</v>
      </c>
      <c r="N15" s="21" t="s">
        <v>80</v>
      </c>
      <c r="O15" s="39" t="s">
        <v>518</v>
      </c>
      <c r="P15" s="21" t="s">
        <v>82</v>
      </c>
      <c r="Q15" s="21" t="s">
        <v>83</v>
      </c>
      <c r="R15" s="21" t="s">
        <v>84</v>
      </c>
      <c r="S15" s="21">
        <v>3</v>
      </c>
      <c r="T15" s="21" t="s">
        <v>85</v>
      </c>
      <c r="U15" s="21" t="s">
        <v>62</v>
      </c>
      <c r="V15" s="21" t="s">
        <v>63</v>
      </c>
      <c r="W15" s="21" t="s">
        <v>63</v>
      </c>
      <c r="X15" s="21" t="s">
        <v>65</v>
      </c>
      <c r="Y15" s="21" t="s">
        <v>86</v>
      </c>
      <c r="Z15" s="21" t="s">
        <v>64</v>
      </c>
      <c r="AA15" s="21" t="s">
        <v>63</v>
      </c>
      <c r="AB15" s="21" t="s">
        <v>145</v>
      </c>
      <c r="AC15" s="21" t="s">
        <v>67</v>
      </c>
      <c r="AD15" s="21">
        <v>-0.67759999999999998</v>
      </c>
      <c r="AE15" s="21">
        <v>6.3100000000000003E-2</v>
      </c>
      <c r="AF15" s="21" t="s">
        <v>68</v>
      </c>
      <c r="AG15" s="21" t="s">
        <v>146</v>
      </c>
      <c r="AH15" s="21" t="s">
        <v>100</v>
      </c>
      <c r="AI15" s="21" t="s">
        <v>67</v>
      </c>
      <c r="AJ15" s="21" t="s">
        <v>55</v>
      </c>
      <c r="AK15" s="21" t="s">
        <v>70</v>
      </c>
      <c r="AL15" s="39" t="s">
        <v>519</v>
      </c>
      <c r="AM15" s="39" t="s">
        <v>609</v>
      </c>
      <c r="AN15" s="21" t="s">
        <v>67</v>
      </c>
      <c r="AO15" s="21" t="s">
        <v>70</v>
      </c>
      <c r="AP15" s="21" t="s">
        <v>70</v>
      </c>
      <c r="AQ15" s="21" t="s">
        <v>67</v>
      </c>
      <c r="AR15" s="21" t="s">
        <v>70</v>
      </c>
      <c r="AS15" s="21" t="s">
        <v>67</v>
      </c>
      <c r="AT15" s="21" t="s">
        <v>72</v>
      </c>
      <c r="AU15" s="21" t="s">
        <v>72</v>
      </c>
      <c r="AV15" s="21" t="s">
        <v>72</v>
      </c>
      <c r="AW15" s="21" t="s">
        <v>70</v>
      </c>
      <c r="AX15" s="21" t="s">
        <v>70</v>
      </c>
      <c r="AY15" s="21" t="s">
        <v>72</v>
      </c>
      <c r="AZ15" s="21" t="s">
        <v>70</v>
      </c>
      <c r="BA15" s="21" t="s">
        <v>70</v>
      </c>
      <c r="BB15" s="21" t="s">
        <v>70</v>
      </c>
      <c r="BC15" s="21" t="s">
        <v>70</v>
      </c>
      <c r="BD15" s="21" t="s">
        <v>147</v>
      </c>
      <c r="BE15" s="21" t="str">
        <f t="shared" si="0"/>
        <v>Yes</v>
      </c>
      <c r="BF15" s="39" t="s">
        <v>70</v>
      </c>
      <c r="BG15" s="39" t="s">
        <v>687</v>
      </c>
      <c r="BH15" s="21"/>
      <c r="BI15" s="21"/>
      <c r="BJ15" s="21"/>
      <c r="BK15" s="21"/>
      <c r="BL15" s="21"/>
      <c r="BM15" s="21"/>
      <c r="BN15" s="21"/>
      <c r="BO15" s="21"/>
      <c r="BP15" s="21"/>
      <c r="BQ15" s="21"/>
      <c r="BR15" s="21"/>
      <c r="BS15" s="21"/>
      <c r="BT15" s="21"/>
      <c r="BU15" s="21"/>
      <c r="BV15" s="21"/>
      <c r="BW15" s="21"/>
      <c r="BX15" s="21"/>
      <c r="BY15" s="21"/>
      <c r="BZ15" s="21"/>
      <c r="CA15" s="21"/>
    </row>
    <row r="16" spans="1:79" ht="15.75" customHeight="1" x14ac:dyDescent="0.2">
      <c r="A16" s="28" t="s">
        <v>148</v>
      </c>
      <c r="B16" s="21">
        <v>403</v>
      </c>
      <c r="C16" s="21">
        <v>202</v>
      </c>
      <c r="D16" s="21">
        <v>201</v>
      </c>
      <c r="E16" s="21" t="s">
        <v>53</v>
      </c>
      <c r="F16" s="21"/>
      <c r="G16" s="21" t="s">
        <v>149</v>
      </c>
      <c r="H16" s="21" t="s">
        <v>76</v>
      </c>
      <c r="I16" s="21" t="s">
        <v>56</v>
      </c>
      <c r="J16" s="21" t="s">
        <v>77</v>
      </c>
      <c r="K16" s="21" t="s">
        <v>78</v>
      </c>
      <c r="L16" s="21" t="s">
        <v>57</v>
      </c>
      <c r="M16" s="41" t="s">
        <v>150</v>
      </c>
      <c r="N16" s="21" t="s">
        <v>80</v>
      </c>
      <c r="O16" s="41" t="s">
        <v>520</v>
      </c>
      <c r="P16" s="21" t="s">
        <v>82</v>
      </c>
      <c r="Q16" s="21" t="s">
        <v>107</v>
      </c>
      <c r="R16" s="21" t="s">
        <v>55</v>
      </c>
      <c r="S16" s="21">
        <v>4</v>
      </c>
      <c r="T16" s="21" t="s">
        <v>85</v>
      </c>
      <c r="U16" s="21" t="s">
        <v>62</v>
      </c>
      <c r="V16" s="21" t="s">
        <v>63</v>
      </c>
      <c r="W16" s="21" t="s">
        <v>57</v>
      </c>
      <c r="X16" s="21" t="s">
        <v>151</v>
      </c>
      <c r="Y16" s="21" t="s">
        <v>86</v>
      </c>
      <c r="Z16" s="21" t="s">
        <v>64</v>
      </c>
      <c r="AA16" s="21" t="s">
        <v>64</v>
      </c>
      <c r="AB16" s="21" t="s">
        <v>64</v>
      </c>
      <c r="AC16" s="21" t="s">
        <v>67</v>
      </c>
      <c r="AD16" s="21">
        <v>8.3400000000000002E-2</v>
      </c>
      <c r="AE16" s="21">
        <v>9.9000000000000008E-3</v>
      </c>
      <c r="AF16" s="21" t="s">
        <v>68</v>
      </c>
      <c r="AG16" s="21" t="s">
        <v>69</v>
      </c>
      <c r="AH16" s="21" t="s">
        <v>64</v>
      </c>
      <c r="AI16" s="21" t="s">
        <v>70</v>
      </c>
      <c r="AJ16" s="39" t="s">
        <v>576</v>
      </c>
      <c r="AK16" s="21" t="s">
        <v>70</v>
      </c>
      <c r="AL16" s="39" t="s">
        <v>688</v>
      </c>
      <c r="AM16" s="40" t="s">
        <v>233</v>
      </c>
      <c r="AN16" s="21" t="s">
        <v>67</v>
      </c>
      <c r="AO16" s="21" t="s">
        <v>67</v>
      </c>
      <c r="AP16" s="21" t="s">
        <v>70</v>
      </c>
      <c r="AQ16" s="21" t="s">
        <v>70</v>
      </c>
      <c r="AR16" s="21" t="s">
        <v>70</v>
      </c>
      <c r="AS16" s="21" t="s">
        <v>67</v>
      </c>
      <c r="AT16" s="21" t="s">
        <v>72</v>
      </c>
      <c r="AU16" s="21" t="s">
        <v>72</v>
      </c>
      <c r="AV16" s="21" t="s">
        <v>72</v>
      </c>
      <c r="AW16" s="21" t="s">
        <v>70</v>
      </c>
      <c r="AX16" s="21" t="s">
        <v>70</v>
      </c>
      <c r="AY16" s="21" t="s">
        <v>72</v>
      </c>
      <c r="AZ16" s="21" t="s">
        <v>70</v>
      </c>
      <c r="BA16" s="21" t="s">
        <v>70</v>
      </c>
      <c r="BB16" s="21" t="s">
        <v>70</v>
      </c>
      <c r="BC16" s="21" t="s">
        <v>70</v>
      </c>
      <c r="BD16" s="21" t="s">
        <v>152</v>
      </c>
      <c r="BE16" s="21" t="str">
        <f t="shared" si="0"/>
        <v>.</v>
      </c>
      <c r="BF16" s="39" t="s">
        <v>55</v>
      </c>
      <c r="BG16" s="39" t="s">
        <v>689</v>
      </c>
      <c r="BH16" s="21"/>
      <c r="BI16" s="21"/>
      <c r="BJ16" s="21"/>
      <c r="BK16" s="21"/>
      <c r="BL16" s="21"/>
      <c r="BM16" s="21"/>
      <c r="BN16" s="21"/>
      <c r="BO16" s="21"/>
      <c r="BP16" s="21"/>
      <c r="BQ16" s="21"/>
      <c r="BR16" s="21"/>
      <c r="BS16" s="21"/>
      <c r="BT16" s="21"/>
      <c r="BU16" s="21"/>
      <c r="BV16" s="21"/>
      <c r="BW16" s="21"/>
      <c r="BX16" s="21"/>
      <c r="BY16" s="21"/>
      <c r="BZ16" s="21"/>
      <c r="CA16" s="21"/>
    </row>
    <row r="17" spans="1:79" ht="17.25" customHeight="1" x14ac:dyDescent="0.2">
      <c r="A17" s="32" t="s">
        <v>153</v>
      </c>
      <c r="B17" s="21">
        <v>181</v>
      </c>
      <c r="C17" s="21">
        <v>91</v>
      </c>
      <c r="D17" s="21">
        <v>90</v>
      </c>
      <c r="E17" s="21" t="s">
        <v>53</v>
      </c>
      <c r="F17" s="21"/>
      <c r="G17" s="39" t="s">
        <v>485</v>
      </c>
      <c r="H17" s="21" t="s">
        <v>122</v>
      </c>
      <c r="I17" s="21" t="s">
        <v>56</v>
      </c>
      <c r="J17" s="21" t="s">
        <v>106</v>
      </c>
      <c r="K17" s="21" t="s">
        <v>78</v>
      </c>
      <c r="L17" s="21" t="s">
        <v>57</v>
      </c>
      <c r="M17" s="21" t="s">
        <v>154</v>
      </c>
      <c r="N17" s="21" t="s">
        <v>80</v>
      </c>
      <c r="O17" s="39" t="s">
        <v>521</v>
      </c>
      <c r="P17" s="21" t="s">
        <v>82</v>
      </c>
      <c r="Q17" s="21" t="s">
        <v>107</v>
      </c>
      <c r="R17" s="21" t="s">
        <v>55</v>
      </c>
      <c r="S17" s="21">
        <v>1</v>
      </c>
      <c r="T17" s="21" t="s">
        <v>85</v>
      </c>
      <c r="U17" s="21" t="s">
        <v>108</v>
      </c>
      <c r="V17" s="21" t="s">
        <v>63</v>
      </c>
      <c r="W17" s="21" t="s">
        <v>57</v>
      </c>
      <c r="X17" s="21" t="s">
        <v>65</v>
      </c>
      <c r="Y17" s="21" t="s">
        <v>86</v>
      </c>
      <c r="Z17" s="21" t="s">
        <v>64</v>
      </c>
      <c r="AA17" s="21" t="s">
        <v>63</v>
      </c>
      <c r="AB17" s="21" t="s">
        <v>64</v>
      </c>
      <c r="AC17" s="29" t="s">
        <v>70</v>
      </c>
      <c r="AD17" s="30">
        <v>-2.7199999999999998E-2</v>
      </c>
      <c r="AE17" s="21">
        <f t="shared" ref="AE17:AE24" si="1">B17/(C17*D17)+AD17^2/(2*B17)</f>
        <v>2.2102165857028178E-2</v>
      </c>
      <c r="AF17" s="21" t="s">
        <v>68</v>
      </c>
      <c r="AG17" s="39" t="s">
        <v>673</v>
      </c>
      <c r="AH17" s="21" t="s">
        <v>100</v>
      </c>
      <c r="AI17" s="21" t="s">
        <v>70</v>
      </c>
      <c r="AJ17" s="39" t="s">
        <v>522</v>
      </c>
      <c r="AK17" s="21" t="s">
        <v>70</v>
      </c>
      <c r="AL17" s="39" t="s">
        <v>690</v>
      </c>
      <c r="AM17" s="21" t="s">
        <v>70</v>
      </c>
      <c r="AN17" s="21" t="s">
        <v>67</v>
      </c>
      <c r="AO17" s="21" t="s">
        <v>67</v>
      </c>
      <c r="AP17" s="21" t="s">
        <v>70</v>
      </c>
      <c r="AQ17" s="21" t="s">
        <v>67</v>
      </c>
      <c r="AR17" s="21" t="s">
        <v>70</v>
      </c>
      <c r="AS17" s="21" t="s">
        <v>67</v>
      </c>
      <c r="AT17" s="21" t="s">
        <v>72</v>
      </c>
      <c r="AU17" s="21" t="s">
        <v>72</v>
      </c>
      <c r="AV17" s="21" t="s">
        <v>72</v>
      </c>
      <c r="AW17" s="21" t="s">
        <v>70</v>
      </c>
      <c r="AX17" s="21" t="s">
        <v>70</v>
      </c>
      <c r="AY17" s="21" t="s">
        <v>72</v>
      </c>
      <c r="AZ17" s="21" t="s">
        <v>70</v>
      </c>
      <c r="BA17" s="21" t="s">
        <v>70</v>
      </c>
      <c r="BB17" s="21" t="s">
        <v>70</v>
      </c>
      <c r="BC17" s="21" t="s">
        <v>70</v>
      </c>
      <c r="BD17" s="28" t="s">
        <v>155</v>
      </c>
      <c r="BE17" s="21" t="str">
        <f t="shared" si="0"/>
        <v>.</v>
      </c>
      <c r="BF17" s="39" t="s">
        <v>55</v>
      </c>
      <c r="BG17" s="39" t="s">
        <v>691</v>
      </c>
      <c r="BH17" s="21"/>
      <c r="BI17" s="21"/>
      <c r="BJ17" s="21"/>
      <c r="BK17" s="21"/>
      <c r="BL17" s="21"/>
      <c r="BM17" s="21"/>
      <c r="BN17" s="21"/>
      <c r="BO17" s="21"/>
      <c r="BP17" s="21"/>
      <c r="BQ17" s="21"/>
      <c r="BR17" s="21"/>
      <c r="BS17" s="21"/>
      <c r="BT17" s="21"/>
      <c r="BU17" s="21"/>
      <c r="BV17" s="21"/>
      <c r="BW17" s="21"/>
      <c r="BX17" s="21"/>
      <c r="BY17" s="21"/>
      <c r="BZ17" s="21"/>
      <c r="CA17" s="21"/>
    </row>
    <row r="18" spans="1:79" ht="15.75" customHeight="1" x14ac:dyDescent="0.2">
      <c r="A18" s="28" t="s">
        <v>156</v>
      </c>
      <c r="B18" s="21">
        <v>320</v>
      </c>
      <c r="C18" s="21">
        <v>139</v>
      </c>
      <c r="D18" s="21">
        <v>181</v>
      </c>
      <c r="E18" s="21" t="s">
        <v>53</v>
      </c>
      <c r="F18" s="21"/>
      <c r="G18" s="21" t="s">
        <v>157</v>
      </c>
      <c r="H18" s="21" t="s">
        <v>93</v>
      </c>
      <c r="I18" s="21" t="s">
        <v>158</v>
      </c>
      <c r="J18" s="21" t="s">
        <v>94</v>
      </c>
      <c r="K18" s="21" t="s">
        <v>78</v>
      </c>
      <c r="L18" s="21" t="s">
        <v>95</v>
      </c>
      <c r="M18" s="21" t="s">
        <v>159</v>
      </c>
      <c r="N18" s="21" t="s">
        <v>80</v>
      </c>
      <c r="O18" s="39" t="s">
        <v>523</v>
      </c>
      <c r="P18" s="21" t="s">
        <v>82</v>
      </c>
      <c r="Q18" s="21" t="s">
        <v>83</v>
      </c>
      <c r="R18" s="21" t="s">
        <v>160</v>
      </c>
      <c r="S18" s="21">
        <v>10</v>
      </c>
      <c r="T18" s="21" t="s">
        <v>61</v>
      </c>
      <c r="U18" s="21" t="s">
        <v>73</v>
      </c>
      <c r="V18" s="21" t="s">
        <v>64</v>
      </c>
      <c r="W18" s="21" t="s">
        <v>55</v>
      </c>
      <c r="X18" s="21" t="s">
        <v>65</v>
      </c>
      <c r="Y18" s="21" t="s">
        <v>99</v>
      </c>
      <c r="Z18" s="21" t="s">
        <v>64</v>
      </c>
      <c r="AA18" s="21" t="s">
        <v>63</v>
      </c>
      <c r="AB18" s="21" t="s">
        <v>145</v>
      </c>
      <c r="AC18" s="29" t="s">
        <v>70</v>
      </c>
      <c r="AD18" s="30">
        <v>-0.24</v>
      </c>
      <c r="AE18" s="21">
        <f t="shared" si="1"/>
        <v>1.2809106482769585E-2</v>
      </c>
      <c r="AF18" s="21" t="s">
        <v>68</v>
      </c>
      <c r="AG18" s="39" t="s">
        <v>673</v>
      </c>
      <c r="AH18" s="21" t="s">
        <v>100</v>
      </c>
      <c r="AI18" s="21" t="s">
        <v>67</v>
      </c>
      <c r="AJ18" s="21" t="s">
        <v>55</v>
      </c>
      <c r="AK18" s="21" t="s">
        <v>70</v>
      </c>
      <c r="AL18" s="39" t="s">
        <v>524</v>
      </c>
      <c r="AM18" s="21" t="s">
        <v>70</v>
      </c>
      <c r="AN18" s="21" t="s">
        <v>67</v>
      </c>
      <c r="AO18" s="21" t="s">
        <v>70</v>
      </c>
      <c r="AP18" s="21" t="s">
        <v>126</v>
      </c>
      <c r="AQ18" s="21" t="s">
        <v>70</v>
      </c>
      <c r="AR18" s="21" t="s">
        <v>70</v>
      </c>
      <c r="AS18" s="21" t="s">
        <v>67</v>
      </c>
      <c r="AT18" s="21" t="s">
        <v>72</v>
      </c>
      <c r="AU18" s="21" t="s">
        <v>72</v>
      </c>
      <c r="AV18" s="21" t="s">
        <v>72</v>
      </c>
      <c r="AW18" s="21" t="s">
        <v>70</v>
      </c>
      <c r="AX18" s="21" t="s">
        <v>70</v>
      </c>
      <c r="AY18" s="21" t="s">
        <v>70</v>
      </c>
      <c r="AZ18" s="21" t="s">
        <v>70</v>
      </c>
      <c r="BA18" s="21" t="s">
        <v>67</v>
      </c>
      <c r="BB18" s="21" t="s">
        <v>70</v>
      </c>
      <c r="BC18" s="21" t="s">
        <v>70</v>
      </c>
      <c r="BD18" s="21" t="s">
        <v>161</v>
      </c>
      <c r="BE18" s="21" t="str">
        <f t="shared" si="0"/>
        <v>.</v>
      </c>
      <c r="BF18" s="39" t="s">
        <v>55</v>
      </c>
      <c r="BG18" s="39" t="s">
        <v>617</v>
      </c>
      <c r="BH18" s="21"/>
      <c r="BI18" s="21"/>
      <c r="BJ18" s="21"/>
      <c r="BK18" s="21"/>
      <c r="BL18" s="21"/>
      <c r="BM18" s="21"/>
      <c r="BN18" s="21"/>
      <c r="BO18" s="21"/>
      <c r="BP18" s="21"/>
      <c r="BQ18" s="21"/>
      <c r="BR18" s="21"/>
      <c r="BS18" s="21"/>
      <c r="BT18" s="21"/>
      <c r="BU18" s="21"/>
      <c r="BV18" s="21"/>
      <c r="BW18" s="21"/>
      <c r="BX18" s="21"/>
      <c r="BY18" s="21"/>
      <c r="BZ18" s="21"/>
      <c r="CA18" s="21"/>
    </row>
    <row r="19" spans="1:79" ht="15.75" customHeight="1" x14ac:dyDescent="0.2">
      <c r="A19" s="28" t="s">
        <v>162</v>
      </c>
      <c r="B19" s="21">
        <v>321</v>
      </c>
      <c r="C19" s="21">
        <v>186</v>
      </c>
      <c r="D19" s="21">
        <v>135</v>
      </c>
      <c r="E19" s="21" t="s">
        <v>53</v>
      </c>
      <c r="F19" s="21"/>
      <c r="G19" s="21" t="s">
        <v>163</v>
      </c>
      <c r="H19" s="21" t="s">
        <v>93</v>
      </c>
      <c r="I19" s="21" t="s">
        <v>158</v>
      </c>
      <c r="J19" s="21" t="s">
        <v>94</v>
      </c>
      <c r="K19" s="21" t="s">
        <v>78</v>
      </c>
      <c r="L19" s="21" t="s">
        <v>95</v>
      </c>
      <c r="M19" s="21" t="s">
        <v>159</v>
      </c>
      <c r="N19" s="21" t="s">
        <v>80</v>
      </c>
      <c r="O19" s="39" t="s">
        <v>523</v>
      </c>
      <c r="P19" s="21" t="s">
        <v>82</v>
      </c>
      <c r="Q19" s="21" t="s">
        <v>83</v>
      </c>
      <c r="R19" s="21" t="s">
        <v>160</v>
      </c>
      <c r="S19" s="21">
        <v>10</v>
      </c>
      <c r="T19" s="21" t="s">
        <v>61</v>
      </c>
      <c r="U19" s="21" t="s">
        <v>73</v>
      </c>
      <c r="V19" s="21" t="s">
        <v>64</v>
      </c>
      <c r="W19" s="21" t="s">
        <v>55</v>
      </c>
      <c r="X19" s="21" t="s">
        <v>65</v>
      </c>
      <c r="Y19" s="21" t="s">
        <v>99</v>
      </c>
      <c r="Z19" s="21" t="s">
        <v>64</v>
      </c>
      <c r="AA19" s="21" t="s">
        <v>63</v>
      </c>
      <c r="AB19" s="21" t="s">
        <v>64</v>
      </c>
      <c r="AC19" s="29" t="s">
        <v>70</v>
      </c>
      <c r="AD19" s="30">
        <v>0.11700000000000001</v>
      </c>
      <c r="AE19" s="21">
        <f t="shared" si="1"/>
        <v>1.2805073923335455E-2</v>
      </c>
      <c r="AF19" s="21" t="s">
        <v>68</v>
      </c>
      <c r="AG19" s="39" t="s">
        <v>673</v>
      </c>
      <c r="AH19" s="21" t="s">
        <v>100</v>
      </c>
      <c r="AI19" s="21" t="s">
        <v>67</v>
      </c>
      <c r="AJ19" s="21" t="s">
        <v>55</v>
      </c>
      <c r="AK19" s="21" t="s">
        <v>70</v>
      </c>
      <c r="AL19" s="39" t="s">
        <v>524</v>
      </c>
      <c r="AM19" s="21" t="s">
        <v>70</v>
      </c>
      <c r="AN19" s="21" t="s">
        <v>67</v>
      </c>
      <c r="AO19" s="21" t="s">
        <v>70</v>
      </c>
      <c r="AP19" s="21" t="s">
        <v>126</v>
      </c>
      <c r="AQ19" s="21" t="s">
        <v>70</v>
      </c>
      <c r="AR19" s="21" t="s">
        <v>70</v>
      </c>
      <c r="AS19" s="21" t="s">
        <v>67</v>
      </c>
      <c r="AT19" s="21" t="s">
        <v>72</v>
      </c>
      <c r="AU19" s="21" t="s">
        <v>72</v>
      </c>
      <c r="AV19" s="21" t="s">
        <v>72</v>
      </c>
      <c r="AW19" s="21" t="s">
        <v>70</v>
      </c>
      <c r="AX19" s="21" t="s">
        <v>70</v>
      </c>
      <c r="AY19" s="21" t="s">
        <v>70</v>
      </c>
      <c r="AZ19" s="21" t="s">
        <v>70</v>
      </c>
      <c r="BA19" s="21" t="s">
        <v>67</v>
      </c>
      <c r="BB19" s="21" t="s">
        <v>70</v>
      </c>
      <c r="BC19" s="21" t="s">
        <v>70</v>
      </c>
      <c r="BD19" s="21" t="s">
        <v>161</v>
      </c>
      <c r="BE19" s="21" t="str">
        <f t="shared" si="0"/>
        <v>.</v>
      </c>
      <c r="BF19" s="39" t="s">
        <v>55</v>
      </c>
      <c r="BG19" s="39" t="s">
        <v>618</v>
      </c>
      <c r="BH19" s="21"/>
      <c r="BI19" s="21"/>
      <c r="BJ19" s="21"/>
      <c r="BK19" s="21"/>
      <c r="BL19" s="21"/>
      <c r="BM19" s="21"/>
      <c r="BN19" s="21"/>
      <c r="BO19" s="21"/>
      <c r="BP19" s="21"/>
      <c r="BQ19" s="21"/>
      <c r="BR19" s="21"/>
      <c r="BS19" s="21"/>
      <c r="BT19" s="21"/>
      <c r="BU19" s="21"/>
      <c r="BV19" s="21"/>
      <c r="BW19" s="21"/>
      <c r="BX19" s="21"/>
      <c r="BY19" s="21"/>
      <c r="BZ19" s="21"/>
      <c r="CA19" s="21"/>
    </row>
    <row r="20" spans="1:79" ht="15.75" customHeight="1" x14ac:dyDescent="0.2">
      <c r="A20" s="28" t="s">
        <v>164</v>
      </c>
      <c r="B20" s="21">
        <v>308</v>
      </c>
      <c r="C20" s="21">
        <v>144</v>
      </c>
      <c r="D20" s="21">
        <v>164</v>
      </c>
      <c r="E20" s="21" t="s">
        <v>53</v>
      </c>
      <c r="F20" s="21"/>
      <c r="G20" s="21" t="s">
        <v>165</v>
      </c>
      <c r="H20" s="21" t="s">
        <v>93</v>
      </c>
      <c r="I20" s="21" t="s">
        <v>158</v>
      </c>
      <c r="J20" s="21" t="s">
        <v>94</v>
      </c>
      <c r="K20" s="21" t="s">
        <v>78</v>
      </c>
      <c r="L20" s="21" t="s">
        <v>95</v>
      </c>
      <c r="M20" s="21" t="s">
        <v>159</v>
      </c>
      <c r="N20" s="21" t="s">
        <v>80</v>
      </c>
      <c r="O20" s="39" t="s">
        <v>523</v>
      </c>
      <c r="P20" s="21" t="s">
        <v>82</v>
      </c>
      <c r="Q20" s="21" t="s">
        <v>83</v>
      </c>
      <c r="R20" s="21" t="s">
        <v>160</v>
      </c>
      <c r="S20" s="21">
        <v>10</v>
      </c>
      <c r="T20" s="21" t="s">
        <v>61</v>
      </c>
      <c r="U20" s="21" t="s">
        <v>73</v>
      </c>
      <c r="V20" s="21" t="s">
        <v>64</v>
      </c>
      <c r="W20" s="21" t="s">
        <v>55</v>
      </c>
      <c r="X20" s="21" t="s">
        <v>65</v>
      </c>
      <c r="Y20" s="21" t="s">
        <v>99</v>
      </c>
      <c r="Z20" s="21" t="s">
        <v>64</v>
      </c>
      <c r="AA20" s="21" t="s">
        <v>63</v>
      </c>
      <c r="AB20" s="21" t="s">
        <v>64</v>
      </c>
      <c r="AC20" s="29" t="s">
        <v>70</v>
      </c>
      <c r="AD20" s="30">
        <v>0.18690000000000001</v>
      </c>
      <c r="AE20" s="21">
        <f t="shared" si="1"/>
        <v>1.3098712579145109E-2</v>
      </c>
      <c r="AF20" s="21" t="s">
        <v>68</v>
      </c>
      <c r="AG20" s="39" t="s">
        <v>673</v>
      </c>
      <c r="AH20" s="21" t="s">
        <v>100</v>
      </c>
      <c r="AI20" s="21" t="s">
        <v>67</v>
      </c>
      <c r="AJ20" s="21" t="s">
        <v>55</v>
      </c>
      <c r="AK20" s="21" t="s">
        <v>70</v>
      </c>
      <c r="AL20" s="39" t="s">
        <v>524</v>
      </c>
      <c r="AM20" s="21" t="s">
        <v>70</v>
      </c>
      <c r="AN20" s="21" t="s">
        <v>67</v>
      </c>
      <c r="AO20" s="21" t="s">
        <v>70</v>
      </c>
      <c r="AP20" s="21" t="s">
        <v>126</v>
      </c>
      <c r="AQ20" s="21" t="s">
        <v>70</v>
      </c>
      <c r="AR20" s="21" t="s">
        <v>70</v>
      </c>
      <c r="AS20" s="21" t="s">
        <v>67</v>
      </c>
      <c r="AT20" s="21" t="s">
        <v>72</v>
      </c>
      <c r="AU20" s="21" t="s">
        <v>72</v>
      </c>
      <c r="AV20" s="21" t="s">
        <v>72</v>
      </c>
      <c r="AW20" s="21" t="s">
        <v>70</v>
      </c>
      <c r="AX20" s="21" t="s">
        <v>70</v>
      </c>
      <c r="AY20" s="21" t="s">
        <v>70</v>
      </c>
      <c r="AZ20" s="21" t="s">
        <v>70</v>
      </c>
      <c r="BA20" s="21" t="s">
        <v>67</v>
      </c>
      <c r="BB20" s="21" t="s">
        <v>70</v>
      </c>
      <c r="BC20" s="21" t="s">
        <v>70</v>
      </c>
      <c r="BD20" s="21" t="s">
        <v>161</v>
      </c>
      <c r="BE20" s="21" t="str">
        <f t="shared" si="0"/>
        <v>.</v>
      </c>
      <c r="BF20" s="39" t="s">
        <v>55</v>
      </c>
      <c r="BG20" s="39" t="s">
        <v>619</v>
      </c>
      <c r="BH20" s="21"/>
      <c r="BI20" s="21"/>
      <c r="BJ20" s="21"/>
      <c r="BK20" s="21"/>
      <c r="BL20" s="21"/>
      <c r="BM20" s="21"/>
      <c r="BN20" s="21"/>
      <c r="BO20" s="21"/>
      <c r="BP20" s="21"/>
      <c r="BQ20" s="21"/>
      <c r="BR20" s="21"/>
      <c r="BS20" s="21"/>
      <c r="BT20" s="21"/>
      <c r="BU20" s="21"/>
      <c r="BV20" s="21"/>
      <c r="BW20" s="21"/>
      <c r="BX20" s="21"/>
      <c r="BY20" s="21"/>
      <c r="BZ20" s="21"/>
      <c r="CA20" s="21"/>
    </row>
    <row r="21" spans="1:79" ht="15.75" customHeight="1" x14ac:dyDescent="0.2">
      <c r="A21" s="28" t="s">
        <v>166</v>
      </c>
      <c r="B21" s="33">
        <v>1772</v>
      </c>
      <c r="C21" s="21">
        <v>922</v>
      </c>
      <c r="D21" s="21">
        <v>850</v>
      </c>
      <c r="E21" s="21" t="s">
        <v>53</v>
      </c>
      <c r="F21" s="21"/>
      <c r="G21" s="21" t="s">
        <v>167</v>
      </c>
      <c r="H21" s="21" t="s">
        <v>168</v>
      </c>
      <c r="I21" s="21" t="s">
        <v>169</v>
      </c>
      <c r="J21" s="21" t="s">
        <v>170</v>
      </c>
      <c r="K21" s="21" t="s">
        <v>78</v>
      </c>
      <c r="L21" s="21" t="s">
        <v>123</v>
      </c>
      <c r="M21" s="39" t="s">
        <v>390</v>
      </c>
      <c r="N21" s="21" t="s">
        <v>58</v>
      </c>
      <c r="O21" s="39" t="s">
        <v>525</v>
      </c>
      <c r="P21" s="21" t="s">
        <v>82</v>
      </c>
      <c r="Q21" s="21" t="s">
        <v>83</v>
      </c>
      <c r="R21" s="21" t="s">
        <v>160</v>
      </c>
      <c r="S21" s="21" t="s">
        <v>172</v>
      </c>
      <c r="T21" s="21" t="s">
        <v>61</v>
      </c>
      <c r="U21" s="21" t="s">
        <v>73</v>
      </c>
      <c r="V21" s="21" t="s">
        <v>64</v>
      </c>
      <c r="W21" s="21" t="s">
        <v>55</v>
      </c>
      <c r="X21" s="21" t="s">
        <v>65</v>
      </c>
      <c r="Y21" s="21" t="s">
        <v>99</v>
      </c>
      <c r="Z21" s="21" t="s">
        <v>64</v>
      </c>
      <c r="AA21" s="21" t="s">
        <v>64</v>
      </c>
      <c r="AB21" s="21" t="s">
        <v>64</v>
      </c>
      <c r="AC21" s="29" t="s">
        <v>67</v>
      </c>
      <c r="AD21" s="30">
        <v>-0.125</v>
      </c>
      <c r="AE21" s="21">
        <f t="shared" si="1"/>
        <v>2.2654781467620027E-3</v>
      </c>
      <c r="AF21" s="21" t="s">
        <v>68</v>
      </c>
      <c r="AG21" s="21" t="s">
        <v>111</v>
      </c>
      <c r="AH21" s="21" t="s">
        <v>100</v>
      </c>
      <c r="AI21" s="21" t="s">
        <v>67</v>
      </c>
      <c r="AJ21" s="21" t="s">
        <v>55</v>
      </c>
      <c r="AK21" s="21" t="s">
        <v>71</v>
      </c>
      <c r="AL21" s="21" t="s">
        <v>71</v>
      </c>
      <c r="AM21" s="21" t="s">
        <v>70</v>
      </c>
      <c r="AN21" s="21" t="s">
        <v>67</v>
      </c>
      <c r="AO21" s="21" t="s">
        <v>70</v>
      </c>
      <c r="AP21" s="21" t="s">
        <v>101</v>
      </c>
      <c r="AQ21" s="21" t="s">
        <v>67</v>
      </c>
      <c r="AR21" s="21" t="s">
        <v>70</v>
      </c>
      <c r="AS21" s="21" t="s">
        <v>67</v>
      </c>
      <c r="AT21" s="21" t="s">
        <v>72</v>
      </c>
      <c r="AU21" s="21" t="s">
        <v>72</v>
      </c>
      <c r="AV21" s="21" t="s">
        <v>67</v>
      </c>
      <c r="AW21" s="21" t="s">
        <v>67</v>
      </c>
      <c r="AX21" s="21" t="s">
        <v>70</v>
      </c>
      <c r="AY21" s="21" t="s">
        <v>67</v>
      </c>
      <c r="AZ21" s="21" t="s">
        <v>70</v>
      </c>
      <c r="BA21" s="21" t="s">
        <v>70</v>
      </c>
      <c r="BB21" s="21" t="s">
        <v>70</v>
      </c>
      <c r="BC21" s="21" t="s">
        <v>70</v>
      </c>
      <c r="BD21" s="21" t="s">
        <v>173</v>
      </c>
      <c r="BE21" s="21" t="str">
        <f t="shared" si="0"/>
        <v>.</v>
      </c>
      <c r="BF21" s="39" t="s">
        <v>55</v>
      </c>
      <c r="BG21" s="21" t="s">
        <v>174</v>
      </c>
      <c r="BH21" s="21"/>
      <c r="BI21" s="21"/>
      <c r="BJ21" s="21"/>
      <c r="BK21" s="21"/>
      <c r="BL21" s="21"/>
      <c r="BM21" s="21"/>
      <c r="BN21" s="21"/>
      <c r="BO21" s="21"/>
      <c r="BP21" s="21"/>
      <c r="BQ21" s="21"/>
      <c r="BR21" s="21"/>
      <c r="BS21" s="21"/>
      <c r="BT21" s="21"/>
      <c r="BU21" s="21"/>
      <c r="BV21" s="21"/>
      <c r="BW21" s="21"/>
      <c r="BX21" s="21"/>
      <c r="BY21" s="21"/>
      <c r="BZ21" s="21"/>
      <c r="CA21" s="21"/>
    </row>
    <row r="22" spans="1:79" ht="15.75" customHeight="1" x14ac:dyDescent="0.2">
      <c r="A22" s="28" t="s">
        <v>175</v>
      </c>
      <c r="B22" s="33">
        <v>1195</v>
      </c>
      <c r="C22" s="21">
        <v>577</v>
      </c>
      <c r="D22" s="21">
        <v>618</v>
      </c>
      <c r="E22" s="21" t="s">
        <v>53</v>
      </c>
      <c r="F22" s="21"/>
      <c r="G22" s="21" t="s">
        <v>167</v>
      </c>
      <c r="H22" s="21" t="s">
        <v>168</v>
      </c>
      <c r="I22" s="21" t="s">
        <v>169</v>
      </c>
      <c r="J22" s="21" t="s">
        <v>170</v>
      </c>
      <c r="K22" s="21" t="s">
        <v>78</v>
      </c>
      <c r="L22" s="21" t="s">
        <v>123</v>
      </c>
      <c r="M22" s="39" t="s">
        <v>390</v>
      </c>
      <c r="N22" s="21" t="s">
        <v>58</v>
      </c>
      <c r="O22" s="39" t="s">
        <v>525</v>
      </c>
      <c r="P22" s="21" t="s">
        <v>82</v>
      </c>
      <c r="Q22" s="21" t="s">
        <v>83</v>
      </c>
      <c r="R22" s="21" t="s">
        <v>160</v>
      </c>
      <c r="S22" s="21" t="s">
        <v>172</v>
      </c>
      <c r="T22" s="21" t="s">
        <v>61</v>
      </c>
      <c r="U22" s="21" t="s">
        <v>73</v>
      </c>
      <c r="V22" s="21" t="s">
        <v>64</v>
      </c>
      <c r="W22" s="21" t="s">
        <v>55</v>
      </c>
      <c r="X22" s="21" t="s">
        <v>65</v>
      </c>
      <c r="Y22" s="21" t="s">
        <v>99</v>
      </c>
      <c r="Z22" s="21" t="s">
        <v>64</v>
      </c>
      <c r="AA22" s="21" t="s">
        <v>64</v>
      </c>
      <c r="AB22" s="21" t="s">
        <v>64</v>
      </c>
      <c r="AC22" s="29" t="s">
        <v>67</v>
      </c>
      <c r="AD22" s="30">
        <v>0.08</v>
      </c>
      <c r="AE22" s="21">
        <f t="shared" si="1"/>
        <v>3.3539030546469897E-3</v>
      </c>
      <c r="AF22" s="21" t="s">
        <v>68</v>
      </c>
      <c r="AG22" s="21" t="s">
        <v>111</v>
      </c>
      <c r="AH22" s="21" t="s">
        <v>100</v>
      </c>
      <c r="AI22" s="21" t="s">
        <v>67</v>
      </c>
      <c r="AJ22" s="21" t="s">
        <v>55</v>
      </c>
      <c r="AK22" s="21" t="s">
        <v>71</v>
      </c>
      <c r="AL22" s="21" t="s">
        <v>71</v>
      </c>
      <c r="AM22" s="21" t="s">
        <v>70</v>
      </c>
      <c r="AN22" s="21" t="s">
        <v>67</v>
      </c>
      <c r="AO22" s="21" t="s">
        <v>70</v>
      </c>
      <c r="AP22" s="21" t="s">
        <v>101</v>
      </c>
      <c r="AQ22" s="21" t="s">
        <v>67</v>
      </c>
      <c r="AR22" s="21" t="s">
        <v>70</v>
      </c>
      <c r="AS22" s="21" t="s">
        <v>67</v>
      </c>
      <c r="AT22" s="21" t="s">
        <v>72</v>
      </c>
      <c r="AU22" s="21" t="s">
        <v>72</v>
      </c>
      <c r="AV22" s="21" t="s">
        <v>67</v>
      </c>
      <c r="AW22" s="21" t="s">
        <v>67</v>
      </c>
      <c r="AX22" s="21" t="s">
        <v>70</v>
      </c>
      <c r="AY22" s="21" t="s">
        <v>67</v>
      </c>
      <c r="AZ22" s="21" t="s">
        <v>70</v>
      </c>
      <c r="BA22" s="21" t="s">
        <v>70</v>
      </c>
      <c r="BB22" s="21" t="s">
        <v>70</v>
      </c>
      <c r="BC22" s="21" t="s">
        <v>70</v>
      </c>
      <c r="BD22" s="21" t="s">
        <v>173</v>
      </c>
      <c r="BE22" s="21" t="str">
        <f t="shared" si="0"/>
        <v>.</v>
      </c>
      <c r="BF22" s="39" t="s">
        <v>55</v>
      </c>
      <c r="BG22" s="39" t="s">
        <v>620</v>
      </c>
      <c r="BH22" s="21"/>
      <c r="BI22" s="21"/>
      <c r="BJ22" s="21"/>
      <c r="BK22" s="21"/>
      <c r="BL22" s="21"/>
      <c r="BM22" s="21"/>
      <c r="BN22" s="21"/>
      <c r="BO22" s="21"/>
      <c r="BP22" s="21"/>
      <c r="BQ22" s="21"/>
      <c r="BR22" s="21"/>
      <c r="BS22" s="21"/>
      <c r="BT22" s="21"/>
      <c r="BU22" s="21"/>
      <c r="BV22" s="21"/>
      <c r="BW22" s="21"/>
      <c r="BX22" s="21"/>
      <c r="BY22" s="21"/>
      <c r="BZ22" s="21"/>
      <c r="CA22" s="21"/>
    </row>
    <row r="23" spans="1:79" ht="15.75" customHeight="1" x14ac:dyDescent="0.2">
      <c r="A23" s="28" t="s">
        <v>176</v>
      </c>
      <c r="B23" s="21">
        <v>998</v>
      </c>
      <c r="C23" s="21">
        <v>480</v>
      </c>
      <c r="D23" s="21">
        <v>518</v>
      </c>
      <c r="E23" s="21" t="s">
        <v>53</v>
      </c>
      <c r="F23" s="21"/>
      <c r="G23" s="21" t="s">
        <v>167</v>
      </c>
      <c r="H23" s="21" t="s">
        <v>168</v>
      </c>
      <c r="I23" s="21" t="s">
        <v>169</v>
      </c>
      <c r="J23" s="21" t="s">
        <v>170</v>
      </c>
      <c r="K23" s="21" t="s">
        <v>78</v>
      </c>
      <c r="L23" s="21" t="s">
        <v>123</v>
      </c>
      <c r="M23" s="39" t="s">
        <v>390</v>
      </c>
      <c r="N23" s="21" t="s">
        <v>58</v>
      </c>
      <c r="O23" s="39" t="s">
        <v>525</v>
      </c>
      <c r="P23" s="21" t="s">
        <v>82</v>
      </c>
      <c r="Q23" s="21" t="s">
        <v>83</v>
      </c>
      <c r="R23" s="21" t="s">
        <v>160</v>
      </c>
      <c r="S23" s="21" t="s">
        <v>172</v>
      </c>
      <c r="T23" s="21" t="s">
        <v>61</v>
      </c>
      <c r="U23" s="21" t="s">
        <v>73</v>
      </c>
      <c r="V23" s="21" t="s">
        <v>64</v>
      </c>
      <c r="W23" s="21" t="s">
        <v>55</v>
      </c>
      <c r="X23" s="21" t="s">
        <v>65</v>
      </c>
      <c r="Y23" s="21" t="s">
        <v>99</v>
      </c>
      <c r="Z23" s="21" t="s">
        <v>64</v>
      </c>
      <c r="AA23" s="21" t="s">
        <v>64</v>
      </c>
      <c r="AB23" s="21" t="s">
        <v>64</v>
      </c>
      <c r="AC23" s="29" t="s">
        <v>67</v>
      </c>
      <c r="AD23" s="30">
        <v>5.0000000000000001E-3</v>
      </c>
      <c r="AE23" s="21">
        <f t="shared" si="1"/>
        <v>4.0138477888853642E-3</v>
      </c>
      <c r="AF23" s="21" t="s">
        <v>68</v>
      </c>
      <c r="AG23" s="21" t="s">
        <v>111</v>
      </c>
      <c r="AH23" s="21" t="s">
        <v>100</v>
      </c>
      <c r="AI23" s="21" t="s">
        <v>67</v>
      </c>
      <c r="AJ23" s="21" t="s">
        <v>55</v>
      </c>
      <c r="AK23" s="21" t="s">
        <v>71</v>
      </c>
      <c r="AL23" s="21" t="s">
        <v>71</v>
      </c>
      <c r="AM23" s="21" t="s">
        <v>70</v>
      </c>
      <c r="AN23" s="21" t="s">
        <v>67</v>
      </c>
      <c r="AO23" s="21" t="s">
        <v>70</v>
      </c>
      <c r="AP23" s="21" t="s">
        <v>101</v>
      </c>
      <c r="AQ23" s="21" t="s">
        <v>67</v>
      </c>
      <c r="AR23" s="21" t="s">
        <v>70</v>
      </c>
      <c r="AS23" s="21" t="s">
        <v>67</v>
      </c>
      <c r="AT23" s="21" t="s">
        <v>72</v>
      </c>
      <c r="AU23" s="21" t="s">
        <v>72</v>
      </c>
      <c r="AV23" s="21" t="s">
        <v>67</v>
      </c>
      <c r="AW23" s="21" t="s">
        <v>67</v>
      </c>
      <c r="AX23" s="21" t="s">
        <v>70</v>
      </c>
      <c r="AY23" s="21" t="s">
        <v>67</v>
      </c>
      <c r="AZ23" s="21" t="s">
        <v>70</v>
      </c>
      <c r="BA23" s="21" t="s">
        <v>70</v>
      </c>
      <c r="BB23" s="21" t="s">
        <v>70</v>
      </c>
      <c r="BC23" s="21" t="s">
        <v>70</v>
      </c>
      <c r="BD23" s="21" t="s">
        <v>173</v>
      </c>
      <c r="BE23" s="21" t="str">
        <f t="shared" si="0"/>
        <v>.</v>
      </c>
      <c r="BF23" s="39" t="s">
        <v>55</v>
      </c>
      <c r="BG23" s="39" t="s">
        <v>621</v>
      </c>
      <c r="BH23" s="21"/>
      <c r="BI23" s="21"/>
      <c r="BJ23" s="21"/>
      <c r="BK23" s="21"/>
      <c r="BL23" s="21"/>
      <c r="BM23" s="21"/>
      <c r="BN23" s="21"/>
      <c r="BO23" s="21"/>
      <c r="BP23" s="21"/>
      <c r="BQ23" s="21"/>
      <c r="BR23" s="21"/>
      <c r="BS23" s="21"/>
      <c r="BT23" s="21"/>
      <c r="BU23" s="21"/>
      <c r="BV23" s="21"/>
      <c r="BW23" s="21"/>
      <c r="BX23" s="21"/>
      <c r="BY23" s="21"/>
      <c r="BZ23" s="21"/>
      <c r="CA23" s="21"/>
    </row>
    <row r="24" spans="1:79" ht="15.75" customHeight="1" x14ac:dyDescent="0.2">
      <c r="A24" s="32" t="s">
        <v>177</v>
      </c>
      <c r="B24" s="21">
        <v>326</v>
      </c>
      <c r="C24" s="21">
        <v>147</v>
      </c>
      <c r="D24" s="21">
        <v>179</v>
      </c>
      <c r="E24" s="21" t="s">
        <v>53</v>
      </c>
      <c r="F24" s="21"/>
      <c r="G24" s="39" t="s">
        <v>486</v>
      </c>
      <c r="H24" s="21" t="s">
        <v>93</v>
      </c>
      <c r="I24" s="21" t="s">
        <v>56</v>
      </c>
      <c r="J24" s="21" t="s">
        <v>94</v>
      </c>
      <c r="K24" s="21" t="s">
        <v>78</v>
      </c>
      <c r="L24" s="21" t="s">
        <v>57</v>
      </c>
      <c r="M24" s="39" t="s">
        <v>390</v>
      </c>
      <c r="N24" s="21" t="s">
        <v>58</v>
      </c>
      <c r="O24" s="39" t="s">
        <v>692</v>
      </c>
      <c r="P24" s="21" t="s">
        <v>82</v>
      </c>
      <c r="Q24" s="21" t="s">
        <v>83</v>
      </c>
      <c r="R24" s="21" t="s">
        <v>160</v>
      </c>
      <c r="S24" s="21">
        <v>54</v>
      </c>
      <c r="T24" s="21" t="s">
        <v>61</v>
      </c>
      <c r="U24" s="21" t="s">
        <v>62</v>
      </c>
      <c r="V24" s="21" t="s">
        <v>63</v>
      </c>
      <c r="W24" s="21" t="s">
        <v>64</v>
      </c>
      <c r="X24" s="21" t="s">
        <v>65</v>
      </c>
      <c r="Y24" s="21" t="s">
        <v>99</v>
      </c>
      <c r="Z24" s="21" t="s">
        <v>64</v>
      </c>
      <c r="AA24" s="21" t="s">
        <v>64</v>
      </c>
      <c r="AB24" s="21" t="s">
        <v>64</v>
      </c>
      <c r="AC24" s="29" t="s">
        <v>67</v>
      </c>
      <c r="AD24" s="30">
        <v>-5.8999999999999999E-3</v>
      </c>
      <c r="AE24" s="21">
        <f t="shared" si="1"/>
        <v>1.2389366656776877E-2</v>
      </c>
      <c r="AF24" s="21" t="s">
        <v>68</v>
      </c>
      <c r="AG24" s="39" t="s">
        <v>673</v>
      </c>
      <c r="AH24" s="21" t="s">
        <v>100</v>
      </c>
      <c r="AI24" s="21" t="s">
        <v>70</v>
      </c>
      <c r="AJ24" s="39" t="s">
        <v>542</v>
      </c>
      <c r="AK24" s="21" t="s">
        <v>70</v>
      </c>
      <c r="AL24" s="39" t="s">
        <v>526</v>
      </c>
      <c r="AM24" s="21" t="s">
        <v>70</v>
      </c>
      <c r="AN24" s="21" t="s">
        <v>67</v>
      </c>
      <c r="AO24" s="21" t="s">
        <v>70</v>
      </c>
      <c r="AP24" s="21" t="s">
        <v>126</v>
      </c>
      <c r="AQ24" s="21" t="s">
        <v>67</v>
      </c>
      <c r="AR24" s="21" t="s">
        <v>70</v>
      </c>
      <c r="AS24" s="21" t="s">
        <v>67</v>
      </c>
      <c r="AT24" s="21" t="s">
        <v>72</v>
      </c>
      <c r="AU24" s="21" t="s">
        <v>72</v>
      </c>
      <c r="AV24" s="21" t="s">
        <v>72</v>
      </c>
      <c r="AW24" s="21" t="s">
        <v>70</v>
      </c>
      <c r="AX24" s="21" t="s">
        <v>70</v>
      </c>
      <c r="AY24" s="21" t="s">
        <v>72</v>
      </c>
      <c r="AZ24" s="21" t="s">
        <v>70</v>
      </c>
      <c r="BA24" s="21" t="s">
        <v>70</v>
      </c>
      <c r="BB24" s="21" t="s">
        <v>70</v>
      </c>
      <c r="BC24" s="21" t="s">
        <v>70</v>
      </c>
      <c r="BD24" s="21" t="s">
        <v>178</v>
      </c>
      <c r="BE24" s="21" t="str">
        <f t="shared" si="0"/>
        <v>.</v>
      </c>
      <c r="BF24" s="39" t="s">
        <v>55</v>
      </c>
      <c r="BG24" s="39" t="s">
        <v>622</v>
      </c>
      <c r="BH24" s="21"/>
      <c r="BI24" s="21"/>
      <c r="BJ24" s="21"/>
      <c r="BK24" s="21"/>
      <c r="BL24" s="21"/>
      <c r="BM24" s="21"/>
      <c r="BN24" s="21"/>
      <c r="BO24" s="21"/>
      <c r="BP24" s="21"/>
      <c r="BQ24" s="21"/>
      <c r="BR24" s="21"/>
      <c r="BS24" s="21"/>
      <c r="BT24" s="21"/>
      <c r="BU24" s="21"/>
      <c r="BV24" s="21"/>
      <c r="BW24" s="21"/>
      <c r="BX24" s="21"/>
      <c r="BY24" s="21"/>
      <c r="BZ24" s="21"/>
      <c r="CA24" s="21"/>
    </row>
    <row r="25" spans="1:79" ht="15.75" customHeight="1" x14ac:dyDescent="0.2">
      <c r="A25" s="32" t="s">
        <v>179</v>
      </c>
      <c r="B25" s="21">
        <v>45</v>
      </c>
      <c r="C25" s="21">
        <v>25</v>
      </c>
      <c r="D25" s="21">
        <v>20</v>
      </c>
      <c r="E25" s="21" t="s">
        <v>53</v>
      </c>
      <c r="F25" s="21"/>
      <c r="G25" s="21" t="s">
        <v>180</v>
      </c>
      <c r="H25" s="21" t="s">
        <v>122</v>
      </c>
      <c r="I25" s="21" t="s">
        <v>56</v>
      </c>
      <c r="J25" s="21" t="s">
        <v>106</v>
      </c>
      <c r="K25" s="21" t="s">
        <v>78</v>
      </c>
      <c r="L25" s="21" t="s">
        <v>57</v>
      </c>
      <c r="M25" s="21" t="s">
        <v>181</v>
      </c>
      <c r="N25" s="21" t="s">
        <v>58</v>
      </c>
      <c r="O25" s="39" t="s">
        <v>527</v>
      </c>
      <c r="P25" s="21" t="s">
        <v>82</v>
      </c>
      <c r="Q25" s="21" t="s">
        <v>83</v>
      </c>
      <c r="R25" s="21" t="s">
        <v>160</v>
      </c>
      <c r="S25" s="21">
        <v>4</v>
      </c>
      <c r="T25" s="21" t="s">
        <v>61</v>
      </c>
      <c r="U25" s="21" t="s">
        <v>62</v>
      </c>
      <c r="V25" s="21" t="s">
        <v>64</v>
      </c>
      <c r="W25" s="21" t="s">
        <v>55</v>
      </c>
      <c r="X25" s="21" t="s">
        <v>65</v>
      </c>
      <c r="Y25" s="21" t="s">
        <v>66</v>
      </c>
      <c r="Z25" s="21" t="s">
        <v>64</v>
      </c>
      <c r="AA25" s="21" t="s">
        <v>64</v>
      </c>
      <c r="AB25" s="21" t="s">
        <v>64</v>
      </c>
      <c r="AC25" s="34" t="s">
        <v>67</v>
      </c>
      <c r="AD25" s="21">
        <v>2.3999999999999998E-3</v>
      </c>
      <c r="AE25" s="21">
        <v>0.09</v>
      </c>
      <c r="AF25" s="21" t="s">
        <v>68</v>
      </c>
      <c r="AG25" s="39" t="s">
        <v>693</v>
      </c>
      <c r="AH25" s="21" t="s">
        <v>100</v>
      </c>
      <c r="AI25" s="21" t="s">
        <v>67</v>
      </c>
      <c r="AJ25" s="21" t="s">
        <v>55</v>
      </c>
      <c r="AK25" s="21" t="s">
        <v>70</v>
      </c>
      <c r="AL25" s="39" t="s">
        <v>528</v>
      </c>
      <c r="AM25" s="21" t="s">
        <v>70</v>
      </c>
      <c r="AN25" s="21" t="s">
        <v>67</v>
      </c>
      <c r="AO25" s="21" t="s">
        <v>67</v>
      </c>
      <c r="AP25" s="21" t="s">
        <v>101</v>
      </c>
      <c r="AQ25" s="21" t="s">
        <v>67</v>
      </c>
      <c r="AR25" s="21" t="s">
        <v>70</v>
      </c>
      <c r="AS25" s="21" t="s">
        <v>67</v>
      </c>
      <c r="AT25" s="21" t="s">
        <v>72</v>
      </c>
      <c r="AU25" s="21" t="s">
        <v>72</v>
      </c>
      <c r="AV25" s="21" t="s">
        <v>72</v>
      </c>
      <c r="AW25" s="21" t="s">
        <v>70</v>
      </c>
      <c r="AX25" s="21" t="s">
        <v>70</v>
      </c>
      <c r="AY25" s="21" t="s">
        <v>72</v>
      </c>
      <c r="AZ25" s="21" t="s">
        <v>70</v>
      </c>
      <c r="BA25" s="21" t="s">
        <v>70</v>
      </c>
      <c r="BB25" s="21" t="s">
        <v>70</v>
      </c>
      <c r="BC25" s="21" t="s">
        <v>70</v>
      </c>
      <c r="BD25" s="21" t="s">
        <v>182</v>
      </c>
      <c r="BE25" s="21" t="str">
        <f t="shared" si="0"/>
        <v>.</v>
      </c>
      <c r="BF25" s="39" t="s">
        <v>55</v>
      </c>
      <c r="BG25" s="39" t="s">
        <v>623</v>
      </c>
      <c r="BH25" s="21"/>
      <c r="BI25" s="21"/>
      <c r="BJ25" s="21"/>
      <c r="BK25" s="21"/>
      <c r="BL25" s="21"/>
      <c r="BM25" s="21"/>
      <c r="BN25" s="21"/>
      <c r="BO25" s="21"/>
      <c r="BP25" s="21"/>
      <c r="BQ25" s="21"/>
      <c r="BR25" s="21"/>
      <c r="BS25" s="21"/>
      <c r="BT25" s="21"/>
      <c r="BU25" s="21"/>
      <c r="BV25" s="21"/>
      <c r="BW25" s="21"/>
      <c r="BX25" s="21"/>
      <c r="BY25" s="21"/>
      <c r="BZ25" s="21"/>
      <c r="CA25" s="21"/>
    </row>
    <row r="26" spans="1:79" ht="15.75" customHeight="1" x14ac:dyDescent="0.2">
      <c r="A26" s="28" t="s">
        <v>183</v>
      </c>
      <c r="B26" s="21">
        <v>341</v>
      </c>
      <c r="C26" s="21">
        <v>171</v>
      </c>
      <c r="D26" s="21">
        <v>170</v>
      </c>
      <c r="E26" s="21" t="s">
        <v>53</v>
      </c>
      <c r="F26" s="21"/>
      <c r="G26" s="39" t="s">
        <v>694</v>
      </c>
      <c r="H26" s="21" t="s">
        <v>122</v>
      </c>
      <c r="I26" s="21" t="s">
        <v>184</v>
      </c>
      <c r="J26" s="21" t="s">
        <v>106</v>
      </c>
      <c r="K26" s="21" t="s">
        <v>125</v>
      </c>
      <c r="L26" s="21" t="s">
        <v>95</v>
      </c>
      <c r="M26" s="39" t="s">
        <v>529</v>
      </c>
      <c r="N26" s="21" t="s">
        <v>80</v>
      </c>
      <c r="O26" s="39" t="s">
        <v>530</v>
      </c>
      <c r="P26" s="21" t="s">
        <v>82</v>
      </c>
      <c r="Q26" s="21" t="s">
        <v>107</v>
      </c>
      <c r="R26" s="21" t="s">
        <v>55</v>
      </c>
      <c r="S26" s="21">
        <v>3</v>
      </c>
      <c r="T26" s="21" t="s">
        <v>85</v>
      </c>
      <c r="U26" s="21" t="s">
        <v>108</v>
      </c>
      <c r="V26" s="21" t="s">
        <v>63</v>
      </c>
      <c r="W26" s="21" t="s">
        <v>63</v>
      </c>
      <c r="X26" s="21" t="s">
        <v>65</v>
      </c>
      <c r="Y26" s="21" t="s">
        <v>99</v>
      </c>
      <c r="Z26" s="21" t="s">
        <v>64</v>
      </c>
      <c r="AA26" s="21" t="s">
        <v>64</v>
      </c>
      <c r="AB26" s="21" t="s">
        <v>64</v>
      </c>
      <c r="AC26" s="21" t="s">
        <v>70</v>
      </c>
      <c r="AD26" s="21">
        <v>-7.0000000000000007E-2</v>
      </c>
      <c r="AE26" s="21">
        <f t="shared" ref="AE26:AE30" si="2">B26/(C26*D26)+AD26^2/(2*B26)</f>
        <v>1.1737490908283877E-2</v>
      </c>
      <c r="AF26" s="21" t="s">
        <v>68</v>
      </c>
      <c r="AG26" s="21" t="s">
        <v>186</v>
      </c>
      <c r="AH26" s="21" t="s">
        <v>187</v>
      </c>
      <c r="AI26" s="21" t="s">
        <v>67</v>
      </c>
      <c r="AJ26" s="21" t="s">
        <v>55</v>
      </c>
      <c r="AK26" s="21" t="s">
        <v>70</v>
      </c>
      <c r="AL26" s="39" t="s">
        <v>531</v>
      </c>
      <c r="AM26" s="21" t="s">
        <v>70</v>
      </c>
      <c r="AN26" s="21" t="s">
        <v>67</v>
      </c>
      <c r="AO26" s="21" t="s">
        <v>70</v>
      </c>
      <c r="AP26" s="21" t="s">
        <v>70</v>
      </c>
      <c r="AQ26" s="21" t="s">
        <v>67</v>
      </c>
      <c r="AR26" s="21" t="s">
        <v>70</v>
      </c>
      <c r="AS26" s="21" t="s">
        <v>67</v>
      </c>
      <c r="AT26" s="21" t="s">
        <v>72</v>
      </c>
      <c r="AU26" s="21" t="s">
        <v>72</v>
      </c>
      <c r="AV26" s="21" t="s">
        <v>72</v>
      </c>
      <c r="AW26" s="21" t="s">
        <v>70</v>
      </c>
      <c r="AX26" s="21" t="s">
        <v>70</v>
      </c>
      <c r="AY26" s="21" t="s">
        <v>72</v>
      </c>
      <c r="AZ26" s="21" t="s">
        <v>70</v>
      </c>
      <c r="BA26" s="21" t="s">
        <v>70</v>
      </c>
      <c r="BB26" s="21" t="s">
        <v>70</v>
      </c>
      <c r="BC26" s="21" t="s">
        <v>70</v>
      </c>
      <c r="BD26" s="21" t="s">
        <v>188</v>
      </c>
      <c r="BE26" s="21" t="str">
        <f t="shared" si="0"/>
        <v>Yes</v>
      </c>
      <c r="BF26" s="39" t="s">
        <v>70</v>
      </c>
      <c r="BG26" s="39" t="s">
        <v>624</v>
      </c>
      <c r="BH26" s="21"/>
      <c r="BI26" s="21"/>
      <c r="BJ26" s="21"/>
      <c r="BK26" s="21"/>
      <c r="BL26" s="21"/>
      <c r="BM26" s="21"/>
      <c r="BN26" s="21"/>
      <c r="BO26" s="21"/>
      <c r="BP26" s="21"/>
      <c r="BQ26" s="21"/>
      <c r="BR26" s="21"/>
      <c r="BS26" s="21"/>
      <c r="BT26" s="21"/>
      <c r="BU26" s="21"/>
      <c r="BV26" s="21"/>
      <c r="BW26" s="21"/>
      <c r="BX26" s="21"/>
      <c r="BY26" s="21"/>
      <c r="BZ26" s="21"/>
      <c r="CA26" s="21"/>
    </row>
    <row r="27" spans="1:79" ht="15.75" customHeight="1" x14ac:dyDescent="0.2">
      <c r="A27" s="28" t="s">
        <v>189</v>
      </c>
      <c r="B27" s="21">
        <v>191</v>
      </c>
      <c r="C27" s="21">
        <v>96</v>
      </c>
      <c r="D27" s="21">
        <v>95</v>
      </c>
      <c r="E27" s="21" t="s">
        <v>53</v>
      </c>
      <c r="F27" s="21"/>
      <c r="G27" s="39" t="s">
        <v>694</v>
      </c>
      <c r="H27" s="21" t="s">
        <v>122</v>
      </c>
      <c r="I27" s="21" t="s">
        <v>184</v>
      </c>
      <c r="J27" s="21" t="s">
        <v>106</v>
      </c>
      <c r="K27" s="21" t="s">
        <v>125</v>
      </c>
      <c r="L27" s="21" t="s">
        <v>95</v>
      </c>
      <c r="M27" s="39" t="s">
        <v>529</v>
      </c>
      <c r="N27" s="21" t="s">
        <v>80</v>
      </c>
      <c r="O27" s="39" t="s">
        <v>530</v>
      </c>
      <c r="P27" s="21" t="s">
        <v>82</v>
      </c>
      <c r="Q27" s="21" t="s">
        <v>107</v>
      </c>
      <c r="R27" s="21" t="s">
        <v>55</v>
      </c>
      <c r="S27" s="21">
        <v>3</v>
      </c>
      <c r="T27" s="21" t="s">
        <v>85</v>
      </c>
      <c r="U27" s="21" t="s">
        <v>62</v>
      </c>
      <c r="V27" s="21" t="s">
        <v>63</v>
      </c>
      <c r="W27" s="21" t="s">
        <v>63</v>
      </c>
      <c r="X27" s="21" t="s">
        <v>65</v>
      </c>
      <c r="Y27" s="21" t="s">
        <v>66</v>
      </c>
      <c r="Z27" s="21" t="s">
        <v>64</v>
      </c>
      <c r="AA27" s="21" t="s">
        <v>64</v>
      </c>
      <c r="AB27" s="21" t="s">
        <v>64</v>
      </c>
      <c r="AC27" s="21" t="s">
        <v>70</v>
      </c>
      <c r="AD27" s="21">
        <v>0.23599999999999999</v>
      </c>
      <c r="AE27" s="21">
        <f t="shared" si="2"/>
        <v>2.108878350326077E-2</v>
      </c>
      <c r="AF27" s="21" t="s">
        <v>68</v>
      </c>
      <c r="AG27" s="21" t="s">
        <v>186</v>
      </c>
      <c r="AH27" s="21" t="s">
        <v>190</v>
      </c>
      <c r="AI27" s="21" t="s">
        <v>67</v>
      </c>
      <c r="AJ27" s="21" t="s">
        <v>55</v>
      </c>
      <c r="AK27" s="21" t="s">
        <v>70</v>
      </c>
      <c r="AL27" s="39" t="s">
        <v>531</v>
      </c>
      <c r="AM27" s="21" t="s">
        <v>70</v>
      </c>
      <c r="AN27" s="21" t="s">
        <v>67</v>
      </c>
      <c r="AO27" s="21" t="s">
        <v>70</v>
      </c>
      <c r="AP27" s="21" t="s">
        <v>70</v>
      </c>
      <c r="AQ27" s="21" t="s">
        <v>67</v>
      </c>
      <c r="AR27" s="21" t="s">
        <v>70</v>
      </c>
      <c r="AS27" s="21" t="s">
        <v>67</v>
      </c>
      <c r="AT27" s="21" t="s">
        <v>72</v>
      </c>
      <c r="AU27" s="21" t="s">
        <v>72</v>
      </c>
      <c r="AV27" s="21" t="s">
        <v>72</v>
      </c>
      <c r="AW27" s="21" t="s">
        <v>70</v>
      </c>
      <c r="AX27" s="21" t="s">
        <v>70</v>
      </c>
      <c r="AY27" s="21" t="s">
        <v>72</v>
      </c>
      <c r="AZ27" s="21" t="s">
        <v>70</v>
      </c>
      <c r="BA27" s="21" t="s">
        <v>70</v>
      </c>
      <c r="BB27" s="21" t="s">
        <v>70</v>
      </c>
      <c r="BC27" s="21" t="s">
        <v>70</v>
      </c>
      <c r="BD27" s="21" t="s">
        <v>188</v>
      </c>
      <c r="BE27" s="21" t="str">
        <f t="shared" si="0"/>
        <v>Yes</v>
      </c>
      <c r="BF27" s="39" t="s">
        <v>70</v>
      </c>
      <c r="BG27" s="39" t="s">
        <v>625</v>
      </c>
      <c r="BH27" s="21"/>
      <c r="BI27" s="21"/>
      <c r="BJ27" s="21"/>
      <c r="BK27" s="21"/>
      <c r="BL27" s="21"/>
      <c r="BM27" s="21"/>
      <c r="BN27" s="21"/>
      <c r="BO27" s="21"/>
      <c r="BP27" s="21"/>
      <c r="BQ27" s="21"/>
      <c r="BR27" s="21"/>
      <c r="BS27" s="21"/>
      <c r="BT27" s="21"/>
      <c r="BU27" s="21"/>
      <c r="BV27" s="21"/>
      <c r="BW27" s="21"/>
      <c r="BX27" s="21"/>
      <c r="BY27" s="21"/>
      <c r="BZ27" s="21"/>
      <c r="CA27" s="21"/>
    </row>
    <row r="28" spans="1:79" ht="15.75" customHeight="1" x14ac:dyDescent="0.2">
      <c r="A28" s="28" t="s">
        <v>191</v>
      </c>
      <c r="B28" s="21">
        <v>282</v>
      </c>
      <c r="C28" s="21">
        <v>141</v>
      </c>
      <c r="D28" s="21">
        <v>141</v>
      </c>
      <c r="E28" s="21" t="s">
        <v>53</v>
      </c>
      <c r="F28" s="21"/>
      <c r="G28" s="39" t="s">
        <v>694</v>
      </c>
      <c r="H28" s="21" t="s">
        <v>122</v>
      </c>
      <c r="I28" s="21" t="s">
        <v>184</v>
      </c>
      <c r="J28" s="21" t="s">
        <v>106</v>
      </c>
      <c r="K28" s="21" t="s">
        <v>125</v>
      </c>
      <c r="L28" s="21" t="s">
        <v>95</v>
      </c>
      <c r="M28" s="39" t="s">
        <v>529</v>
      </c>
      <c r="N28" s="21" t="s">
        <v>80</v>
      </c>
      <c r="O28" s="39" t="s">
        <v>530</v>
      </c>
      <c r="P28" s="21" t="s">
        <v>82</v>
      </c>
      <c r="Q28" s="21" t="s">
        <v>107</v>
      </c>
      <c r="R28" s="21" t="s">
        <v>55</v>
      </c>
      <c r="S28" s="21">
        <v>3</v>
      </c>
      <c r="T28" s="21" t="s">
        <v>85</v>
      </c>
      <c r="U28" s="21" t="s">
        <v>108</v>
      </c>
      <c r="V28" s="21" t="s">
        <v>63</v>
      </c>
      <c r="W28" s="21" t="s">
        <v>63</v>
      </c>
      <c r="X28" s="21" t="s">
        <v>65</v>
      </c>
      <c r="Y28" s="21" t="s">
        <v>66</v>
      </c>
      <c r="Z28" s="21" t="s">
        <v>64</v>
      </c>
      <c r="AA28" s="21" t="s">
        <v>64</v>
      </c>
      <c r="AB28" s="21" t="s">
        <v>64</v>
      </c>
      <c r="AC28" s="21" t="s">
        <v>70</v>
      </c>
      <c r="AD28" s="21">
        <v>0.24</v>
      </c>
      <c r="AE28" s="21">
        <f t="shared" si="2"/>
        <v>1.4286524822695035E-2</v>
      </c>
      <c r="AF28" s="21" t="s">
        <v>68</v>
      </c>
      <c r="AG28" s="21" t="s">
        <v>186</v>
      </c>
      <c r="AH28" s="21" t="s">
        <v>190</v>
      </c>
      <c r="AI28" s="21" t="s">
        <v>67</v>
      </c>
      <c r="AJ28" s="21" t="s">
        <v>55</v>
      </c>
      <c r="AK28" s="21" t="s">
        <v>70</v>
      </c>
      <c r="AL28" s="39" t="s">
        <v>531</v>
      </c>
      <c r="AM28" s="21" t="s">
        <v>70</v>
      </c>
      <c r="AN28" s="21" t="s">
        <v>67</v>
      </c>
      <c r="AO28" s="21" t="s">
        <v>70</v>
      </c>
      <c r="AP28" s="21" t="s">
        <v>70</v>
      </c>
      <c r="AQ28" s="21" t="s">
        <v>67</v>
      </c>
      <c r="AR28" s="21" t="s">
        <v>70</v>
      </c>
      <c r="AS28" s="21" t="s">
        <v>67</v>
      </c>
      <c r="AT28" s="21" t="s">
        <v>72</v>
      </c>
      <c r="AU28" s="21" t="s">
        <v>72</v>
      </c>
      <c r="AV28" s="21" t="s">
        <v>72</v>
      </c>
      <c r="AW28" s="21" t="s">
        <v>70</v>
      </c>
      <c r="AX28" s="21" t="s">
        <v>70</v>
      </c>
      <c r="AY28" s="21" t="s">
        <v>72</v>
      </c>
      <c r="AZ28" s="21" t="s">
        <v>70</v>
      </c>
      <c r="BA28" s="21" t="s">
        <v>70</v>
      </c>
      <c r="BB28" s="21" t="s">
        <v>70</v>
      </c>
      <c r="BC28" s="21" t="s">
        <v>70</v>
      </c>
      <c r="BD28" s="21" t="s">
        <v>188</v>
      </c>
      <c r="BE28" s="21" t="str">
        <f t="shared" si="0"/>
        <v>Yes</v>
      </c>
      <c r="BF28" s="39" t="s">
        <v>70</v>
      </c>
      <c r="BG28" s="39" t="s">
        <v>626</v>
      </c>
      <c r="BH28" s="21"/>
      <c r="BI28" s="21"/>
      <c r="BJ28" s="21"/>
      <c r="BK28" s="21"/>
      <c r="BL28" s="21"/>
      <c r="BM28" s="21"/>
      <c r="BN28" s="21"/>
      <c r="BO28" s="21"/>
      <c r="BP28" s="21"/>
      <c r="BQ28" s="21"/>
      <c r="BR28" s="21"/>
      <c r="BS28" s="21"/>
      <c r="BT28" s="21"/>
      <c r="BU28" s="21"/>
      <c r="BV28" s="21"/>
      <c r="BW28" s="21"/>
      <c r="BX28" s="21"/>
      <c r="BY28" s="21"/>
      <c r="BZ28" s="21"/>
      <c r="CA28" s="21"/>
    </row>
    <row r="29" spans="1:79" ht="15.75" customHeight="1" x14ac:dyDescent="0.2">
      <c r="A29" s="32" t="s">
        <v>192</v>
      </c>
      <c r="B29" s="21">
        <v>681</v>
      </c>
      <c r="C29" s="21">
        <v>340</v>
      </c>
      <c r="D29" s="21">
        <v>341</v>
      </c>
      <c r="E29" s="21" t="s">
        <v>53</v>
      </c>
      <c r="F29" s="21"/>
      <c r="G29" s="21" t="s">
        <v>193</v>
      </c>
      <c r="H29" s="21" t="s">
        <v>76</v>
      </c>
      <c r="I29" s="21" t="s">
        <v>169</v>
      </c>
      <c r="J29" s="21" t="s">
        <v>77</v>
      </c>
      <c r="K29" s="21" t="s">
        <v>116</v>
      </c>
      <c r="L29" s="21" t="s">
        <v>123</v>
      </c>
      <c r="M29" s="39" t="s">
        <v>532</v>
      </c>
      <c r="N29" s="21" t="s">
        <v>80</v>
      </c>
      <c r="O29" s="39" t="s">
        <v>194</v>
      </c>
      <c r="P29" s="21" t="s">
        <v>82</v>
      </c>
      <c r="Q29" s="21" t="s">
        <v>107</v>
      </c>
      <c r="R29" s="21" t="s">
        <v>55</v>
      </c>
      <c r="S29" s="21">
        <v>1</v>
      </c>
      <c r="T29" s="21" t="s">
        <v>85</v>
      </c>
      <c r="U29" s="21" t="s">
        <v>62</v>
      </c>
      <c r="V29" s="21" t="s">
        <v>63</v>
      </c>
      <c r="W29" s="21" t="s">
        <v>63</v>
      </c>
      <c r="X29" s="21" t="s">
        <v>65</v>
      </c>
      <c r="Y29" s="21" t="s">
        <v>86</v>
      </c>
      <c r="Z29" s="21" t="s">
        <v>64</v>
      </c>
      <c r="AA29" s="21" t="s">
        <v>64</v>
      </c>
      <c r="AB29" s="21" t="s">
        <v>63</v>
      </c>
      <c r="AC29" s="21" t="s">
        <v>70</v>
      </c>
      <c r="AD29" s="21">
        <v>0.17</v>
      </c>
      <c r="AE29" s="21">
        <f t="shared" si="2"/>
        <v>5.8949465861247285E-3</v>
      </c>
      <c r="AF29" s="21" t="s">
        <v>68</v>
      </c>
      <c r="AG29" s="21" t="s">
        <v>195</v>
      </c>
      <c r="AH29" s="21" t="s">
        <v>196</v>
      </c>
      <c r="AI29" s="21" t="s">
        <v>67</v>
      </c>
      <c r="AJ29" s="21" t="s">
        <v>55</v>
      </c>
      <c r="AK29" s="21" t="s">
        <v>70</v>
      </c>
      <c r="AL29" s="39" t="s">
        <v>533</v>
      </c>
      <c r="AM29" s="21" t="s">
        <v>70</v>
      </c>
      <c r="AN29" s="21" t="s">
        <v>67</v>
      </c>
      <c r="AO29" s="21" t="s">
        <v>67</v>
      </c>
      <c r="AP29" s="21" t="s">
        <v>70</v>
      </c>
      <c r="AQ29" s="21" t="s">
        <v>67</v>
      </c>
      <c r="AR29" s="21" t="s">
        <v>70</v>
      </c>
      <c r="AS29" s="21" t="s">
        <v>67</v>
      </c>
      <c r="AT29" s="21" t="s">
        <v>72</v>
      </c>
      <c r="AU29" s="21" t="s">
        <v>72</v>
      </c>
      <c r="AV29" s="21" t="s">
        <v>72</v>
      </c>
      <c r="AW29" s="21" t="s">
        <v>70</v>
      </c>
      <c r="AX29" s="21" t="s">
        <v>67</v>
      </c>
      <c r="AY29" s="21" t="s">
        <v>67</v>
      </c>
      <c r="AZ29" s="21" t="s">
        <v>70</v>
      </c>
      <c r="BA29" s="21" t="s">
        <v>70</v>
      </c>
      <c r="BB29" s="21" t="s">
        <v>70</v>
      </c>
      <c r="BC29" s="21" t="s">
        <v>70</v>
      </c>
      <c r="BD29" s="21" t="s">
        <v>197</v>
      </c>
      <c r="BE29" s="21" t="str">
        <f t="shared" si="0"/>
        <v>Yes</v>
      </c>
      <c r="BF29" s="39" t="s">
        <v>55</v>
      </c>
      <c r="BG29" s="39" t="s">
        <v>627</v>
      </c>
      <c r="BH29" s="21"/>
      <c r="BI29" s="21"/>
      <c r="BJ29" s="21"/>
      <c r="BK29" s="21"/>
      <c r="BL29" s="21"/>
      <c r="BM29" s="21"/>
      <c r="BN29" s="21"/>
      <c r="BO29" s="21"/>
      <c r="BP29" s="21"/>
      <c r="BQ29" s="21"/>
      <c r="BR29" s="21"/>
      <c r="BS29" s="21"/>
      <c r="BT29" s="21"/>
      <c r="BU29" s="21"/>
      <c r="BV29" s="21"/>
      <c r="BW29" s="21"/>
      <c r="BX29" s="21"/>
      <c r="BY29" s="21"/>
      <c r="BZ29" s="21"/>
      <c r="CA29" s="21"/>
    </row>
    <row r="30" spans="1:79" ht="15.75" customHeight="1" x14ac:dyDescent="0.2">
      <c r="A30" s="28" t="s">
        <v>198</v>
      </c>
      <c r="B30" s="21">
        <v>160</v>
      </c>
      <c r="C30" s="21">
        <v>77</v>
      </c>
      <c r="D30" s="21">
        <v>83</v>
      </c>
      <c r="E30" s="21" t="s">
        <v>53</v>
      </c>
      <c r="F30" s="21"/>
      <c r="G30" s="21" t="s">
        <v>199</v>
      </c>
      <c r="H30" s="21" t="s">
        <v>76</v>
      </c>
      <c r="I30" s="21" t="s">
        <v>56</v>
      </c>
      <c r="J30" s="21" t="s">
        <v>77</v>
      </c>
      <c r="K30" s="21" t="s">
        <v>116</v>
      </c>
      <c r="L30" s="21" t="s">
        <v>57</v>
      </c>
      <c r="M30" s="39" t="s">
        <v>695</v>
      </c>
      <c r="N30" s="21" t="s">
        <v>80</v>
      </c>
      <c r="O30" s="39" t="s">
        <v>534</v>
      </c>
      <c r="P30" s="21" t="s">
        <v>82</v>
      </c>
      <c r="Q30" s="21" t="s">
        <v>107</v>
      </c>
      <c r="R30" s="21" t="s">
        <v>55</v>
      </c>
      <c r="S30" s="21">
        <v>1</v>
      </c>
      <c r="T30" s="21" t="s">
        <v>85</v>
      </c>
      <c r="U30" s="21" t="s">
        <v>62</v>
      </c>
      <c r="V30" s="21" t="s">
        <v>63</v>
      </c>
      <c r="W30" s="21" t="s">
        <v>64</v>
      </c>
      <c r="X30" s="21" t="s">
        <v>65</v>
      </c>
      <c r="Y30" s="21" t="s">
        <v>99</v>
      </c>
      <c r="Z30" s="21" t="s">
        <v>63</v>
      </c>
      <c r="AA30" s="21" t="s">
        <v>64</v>
      </c>
      <c r="AB30" s="21" t="s">
        <v>64</v>
      </c>
      <c r="AC30" s="29" t="s">
        <v>67</v>
      </c>
      <c r="AD30" s="30">
        <v>0.15670000000000001</v>
      </c>
      <c r="AE30" s="21">
        <f t="shared" si="2"/>
        <v>2.5111939789347327E-2</v>
      </c>
      <c r="AF30" s="21" t="s">
        <v>68</v>
      </c>
      <c r="AG30" s="39" t="s">
        <v>673</v>
      </c>
      <c r="AH30" s="21" t="s">
        <v>100</v>
      </c>
      <c r="AI30" s="21" t="s">
        <v>67</v>
      </c>
      <c r="AJ30" s="21" t="s">
        <v>55</v>
      </c>
      <c r="AK30" s="21" t="s">
        <v>70</v>
      </c>
      <c r="AL30" s="39" t="s">
        <v>535</v>
      </c>
      <c r="AM30" s="21" t="s">
        <v>70</v>
      </c>
      <c r="AN30" s="21" t="s">
        <v>67</v>
      </c>
      <c r="AO30" s="21" t="s">
        <v>70</v>
      </c>
      <c r="AP30" s="21" t="s">
        <v>70</v>
      </c>
      <c r="AQ30" s="21" t="s">
        <v>67</v>
      </c>
      <c r="AR30" s="21" t="s">
        <v>70</v>
      </c>
      <c r="AS30" s="21" t="s">
        <v>67</v>
      </c>
      <c r="AT30" s="21" t="s">
        <v>72</v>
      </c>
      <c r="AU30" s="21" t="s">
        <v>72</v>
      </c>
      <c r="AV30" s="21" t="s">
        <v>67</v>
      </c>
      <c r="AW30" s="21" t="s">
        <v>70</v>
      </c>
      <c r="AX30" s="21" t="s">
        <v>70</v>
      </c>
      <c r="AY30" s="21" t="s">
        <v>72</v>
      </c>
      <c r="AZ30" s="21" t="s">
        <v>70</v>
      </c>
      <c r="BA30" s="21" t="s">
        <v>67</v>
      </c>
      <c r="BB30" s="21" t="s">
        <v>70</v>
      </c>
      <c r="BC30" s="21" t="s">
        <v>70</v>
      </c>
      <c r="BD30" s="21" t="s">
        <v>200</v>
      </c>
      <c r="BE30" s="21" t="str">
        <f t="shared" si="0"/>
        <v>.</v>
      </c>
      <c r="BF30" s="39" t="s">
        <v>55</v>
      </c>
      <c r="BG30" s="39" t="s">
        <v>628</v>
      </c>
      <c r="BH30" s="21"/>
      <c r="BI30" s="21"/>
      <c r="BJ30" s="21"/>
      <c r="BK30" s="21"/>
      <c r="BL30" s="21"/>
      <c r="BM30" s="21"/>
      <c r="BN30" s="21"/>
      <c r="BO30" s="21"/>
      <c r="BP30" s="21"/>
      <c r="BQ30" s="21"/>
      <c r="BR30" s="21"/>
      <c r="BS30" s="21"/>
      <c r="BT30" s="21"/>
      <c r="BU30" s="21"/>
      <c r="BV30" s="21"/>
      <c r="BW30" s="21"/>
      <c r="BX30" s="21"/>
      <c r="BY30" s="21"/>
      <c r="BZ30" s="21"/>
      <c r="CA30" s="21"/>
    </row>
    <row r="31" spans="1:79" ht="15.75" customHeight="1" x14ac:dyDescent="0.2">
      <c r="A31" s="21" t="s">
        <v>201</v>
      </c>
      <c r="B31" s="21">
        <v>39</v>
      </c>
      <c r="C31" s="21">
        <v>23</v>
      </c>
      <c r="D31" s="21">
        <v>16</v>
      </c>
      <c r="E31" s="21" t="s">
        <v>53</v>
      </c>
      <c r="F31" s="21"/>
      <c r="G31" s="39" t="s">
        <v>487</v>
      </c>
      <c r="H31" s="21" t="s">
        <v>105</v>
      </c>
      <c r="I31" s="21" t="s">
        <v>169</v>
      </c>
      <c r="J31" s="21" t="s">
        <v>106</v>
      </c>
      <c r="K31" s="21" t="s">
        <v>116</v>
      </c>
      <c r="L31" s="21" t="s">
        <v>57</v>
      </c>
      <c r="M31" s="21" t="s">
        <v>202</v>
      </c>
      <c r="N31" s="21" t="s">
        <v>80</v>
      </c>
      <c r="O31" s="39" t="s">
        <v>203</v>
      </c>
      <c r="P31" s="21" t="s">
        <v>82</v>
      </c>
      <c r="Q31" s="21" t="s">
        <v>107</v>
      </c>
      <c r="R31" s="21" t="s">
        <v>55</v>
      </c>
      <c r="S31" s="21">
        <v>4</v>
      </c>
      <c r="T31" s="21" t="s">
        <v>85</v>
      </c>
      <c r="U31" s="21" t="s">
        <v>108</v>
      </c>
      <c r="V31" s="21" t="s">
        <v>63</v>
      </c>
      <c r="W31" s="21" t="s">
        <v>63</v>
      </c>
      <c r="X31" s="21" t="s">
        <v>65</v>
      </c>
      <c r="Y31" s="21" t="s">
        <v>99</v>
      </c>
      <c r="Z31" s="21" t="s">
        <v>63</v>
      </c>
      <c r="AA31" s="21" t="s">
        <v>63</v>
      </c>
      <c r="AB31" s="21" t="s">
        <v>145</v>
      </c>
      <c r="AC31" s="21" t="s">
        <v>70</v>
      </c>
      <c r="AD31" s="21">
        <v>-0.97509999999999997</v>
      </c>
      <c r="AE31" s="21">
        <v>9.2600000000000002E-2</v>
      </c>
      <c r="AF31" s="21" t="s">
        <v>68</v>
      </c>
      <c r="AG31" s="21" t="s">
        <v>204</v>
      </c>
      <c r="AH31" s="21" t="s">
        <v>100</v>
      </c>
      <c r="AI31" s="21" t="s">
        <v>67</v>
      </c>
      <c r="AJ31" s="21" t="s">
        <v>55</v>
      </c>
      <c r="AK31" s="21" t="s">
        <v>70</v>
      </c>
      <c r="AL31" s="39" t="s">
        <v>531</v>
      </c>
      <c r="AM31" s="21" t="s">
        <v>67</v>
      </c>
      <c r="AN31" s="21" t="s">
        <v>70</v>
      </c>
      <c r="AO31" s="21" t="s">
        <v>67</v>
      </c>
      <c r="AP31" s="21" t="s">
        <v>126</v>
      </c>
      <c r="AQ31" s="21" t="s">
        <v>67</v>
      </c>
      <c r="AR31" s="21" t="s">
        <v>70</v>
      </c>
      <c r="AS31" s="21" t="s">
        <v>67</v>
      </c>
      <c r="AT31" s="21" t="s">
        <v>72</v>
      </c>
      <c r="AU31" s="21" t="s">
        <v>72</v>
      </c>
      <c r="AV31" s="21" t="s">
        <v>70</v>
      </c>
      <c r="AW31" s="21" t="s">
        <v>70</v>
      </c>
      <c r="AX31" s="21" t="s">
        <v>70</v>
      </c>
      <c r="AY31" s="21" t="s">
        <v>72</v>
      </c>
      <c r="AZ31" s="21" t="s">
        <v>205</v>
      </c>
      <c r="BA31" s="21" t="s">
        <v>67</v>
      </c>
      <c r="BB31" s="21" t="s">
        <v>70</v>
      </c>
      <c r="BC31" s="21" t="s">
        <v>70</v>
      </c>
      <c r="BD31" s="21" t="s">
        <v>206</v>
      </c>
      <c r="BE31" s="21" t="str">
        <f t="shared" si="0"/>
        <v>Yes</v>
      </c>
      <c r="BF31" s="39" t="s">
        <v>55</v>
      </c>
      <c r="BG31" s="39" t="s">
        <v>629</v>
      </c>
      <c r="BH31" s="21"/>
      <c r="BI31" s="21"/>
      <c r="BJ31" s="21"/>
      <c r="BK31" s="21"/>
      <c r="BL31" s="21"/>
      <c r="BM31" s="21"/>
      <c r="BN31" s="21"/>
      <c r="BO31" s="21"/>
      <c r="BP31" s="21"/>
      <c r="BQ31" s="21"/>
      <c r="BR31" s="21"/>
      <c r="BS31" s="21"/>
      <c r="BT31" s="21"/>
      <c r="BU31" s="21"/>
      <c r="BV31" s="21"/>
      <c r="BW31" s="21"/>
      <c r="BX31" s="21"/>
      <c r="BY31" s="21"/>
      <c r="BZ31" s="21"/>
      <c r="CA31" s="21"/>
    </row>
    <row r="32" spans="1:79" ht="15.75" customHeight="1" x14ac:dyDescent="0.2">
      <c r="A32" s="21" t="s">
        <v>207</v>
      </c>
      <c r="B32" s="21">
        <v>37</v>
      </c>
      <c r="C32" s="21">
        <v>19</v>
      </c>
      <c r="D32" s="21">
        <v>18</v>
      </c>
      <c r="E32" s="21" t="s">
        <v>53</v>
      </c>
      <c r="F32" s="21"/>
      <c r="G32" s="39" t="s">
        <v>487</v>
      </c>
      <c r="H32" s="21" t="s">
        <v>105</v>
      </c>
      <c r="I32" s="21" t="s">
        <v>169</v>
      </c>
      <c r="J32" s="21" t="s">
        <v>106</v>
      </c>
      <c r="K32" s="21" t="s">
        <v>116</v>
      </c>
      <c r="L32" s="21" t="s">
        <v>57</v>
      </c>
      <c r="M32" s="39" t="s">
        <v>537</v>
      </c>
      <c r="N32" s="21" t="s">
        <v>80</v>
      </c>
      <c r="O32" s="21" t="s">
        <v>208</v>
      </c>
      <c r="P32" s="21" t="s">
        <v>82</v>
      </c>
      <c r="Q32" s="21" t="s">
        <v>107</v>
      </c>
      <c r="R32" s="21" t="s">
        <v>55</v>
      </c>
      <c r="S32" s="21">
        <v>4</v>
      </c>
      <c r="T32" s="21" t="s">
        <v>85</v>
      </c>
      <c r="U32" s="21" t="s">
        <v>108</v>
      </c>
      <c r="V32" s="21" t="s">
        <v>63</v>
      </c>
      <c r="W32" s="21" t="s">
        <v>63</v>
      </c>
      <c r="X32" s="21" t="s">
        <v>65</v>
      </c>
      <c r="Y32" s="21" t="s">
        <v>99</v>
      </c>
      <c r="Z32" s="21" t="s">
        <v>63</v>
      </c>
      <c r="AA32" s="21" t="s">
        <v>63</v>
      </c>
      <c r="AB32" s="21" t="s">
        <v>64</v>
      </c>
      <c r="AC32" s="21" t="s">
        <v>70</v>
      </c>
      <c r="AD32" s="21">
        <v>0.31390000000000001</v>
      </c>
      <c r="AE32" s="21">
        <v>0.1394</v>
      </c>
      <c r="AF32" s="21" t="s">
        <v>68</v>
      </c>
      <c r="AG32" s="21" t="s">
        <v>204</v>
      </c>
      <c r="AH32" s="21" t="s">
        <v>100</v>
      </c>
      <c r="AI32" s="21" t="s">
        <v>67</v>
      </c>
      <c r="AJ32" s="21" t="s">
        <v>55</v>
      </c>
      <c r="AK32" s="21" t="s">
        <v>70</v>
      </c>
      <c r="AL32" s="39" t="s">
        <v>531</v>
      </c>
      <c r="AM32" s="21" t="s">
        <v>67</v>
      </c>
      <c r="AN32" s="21" t="s">
        <v>67</v>
      </c>
      <c r="AO32" s="21" t="s">
        <v>67</v>
      </c>
      <c r="AP32" s="21" t="s">
        <v>126</v>
      </c>
      <c r="AQ32" s="21" t="s">
        <v>67</v>
      </c>
      <c r="AR32" s="21" t="s">
        <v>70</v>
      </c>
      <c r="AS32" s="21" t="s">
        <v>67</v>
      </c>
      <c r="AT32" s="21" t="s">
        <v>72</v>
      </c>
      <c r="AU32" s="21" t="s">
        <v>72</v>
      </c>
      <c r="AV32" s="21" t="s">
        <v>70</v>
      </c>
      <c r="AW32" s="21" t="s">
        <v>70</v>
      </c>
      <c r="AX32" s="21" t="s">
        <v>70</v>
      </c>
      <c r="AY32" s="21" t="s">
        <v>72</v>
      </c>
      <c r="AZ32" s="21" t="s">
        <v>205</v>
      </c>
      <c r="BA32" s="21" t="s">
        <v>67</v>
      </c>
      <c r="BB32" s="21" t="s">
        <v>70</v>
      </c>
      <c r="BC32" s="21" t="s">
        <v>70</v>
      </c>
      <c r="BD32" s="21" t="s">
        <v>206</v>
      </c>
      <c r="BE32" s="21" t="str">
        <f t="shared" si="0"/>
        <v>Yes</v>
      </c>
      <c r="BF32" s="39" t="s">
        <v>55</v>
      </c>
      <c r="BG32" s="39" t="s">
        <v>629</v>
      </c>
      <c r="BH32" s="21"/>
      <c r="BI32" s="21"/>
      <c r="BJ32" s="21"/>
      <c r="BK32" s="21"/>
      <c r="BL32" s="21"/>
      <c r="BM32" s="21"/>
      <c r="BN32" s="21"/>
      <c r="BO32" s="21"/>
      <c r="BP32" s="21"/>
      <c r="BQ32" s="21"/>
      <c r="BR32" s="21"/>
      <c r="BS32" s="21"/>
      <c r="BT32" s="21"/>
      <c r="BU32" s="21"/>
      <c r="BV32" s="21"/>
      <c r="BW32" s="21"/>
      <c r="BX32" s="21"/>
      <c r="BY32" s="21"/>
      <c r="BZ32" s="21"/>
      <c r="CA32" s="21"/>
    </row>
    <row r="33" spans="1:79" ht="15.75" customHeight="1" x14ac:dyDescent="0.2">
      <c r="A33" s="21" t="s">
        <v>209</v>
      </c>
      <c r="B33" s="21">
        <v>33</v>
      </c>
      <c r="C33" s="21">
        <v>9</v>
      </c>
      <c r="D33" s="21">
        <v>24</v>
      </c>
      <c r="E33" s="21" t="s">
        <v>53</v>
      </c>
      <c r="F33" s="21"/>
      <c r="G33" s="39" t="s">
        <v>487</v>
      </c>
      <c r="H33" s="21" t="s">
        <v>105</v>
      </c>
      <c r="I33" s="21" t="s">
        <v>169</v>
      </c>
      <c r="J33" s="21" t="s">
        <v>106</v>
      </c>
      <c r="K33" s="21" t="s">
        <v>116</v>
      </c>
      <c r="L33" s="21" t="s">
        <v>57</v>
      </c>
      <c r="M33" s="21" t="s">
        <v>210</v>
      </c>
      <c r="N33" s="21" t="s">
        <v>80</v>
      </c>
      <c r="O33" s="21" t="s">
        <v>211</v>
      </c>
      <c r="P33" s="21" t="s">
        <v>82</v>
      </c>
      <c r="Q33" s="21" t="s">
        <v>107</v>
      </c>
      <c r="R33" s="21" t="s">
        <v>55</v>
      </c>
      <c r="S33" s="21">
        <v>4</v>
      </c>
      <c r="T33" s="21" t="s">
        <v>85</v>
      </c>
      <c r="U33" s="21" t="s">
        <v>108</v>
      </c>
      <c r="V33" s="21" t="s">
        <v>63</v>
      </c>
      <c r="W33" s="21" t="s">
        <v>63</v>
      </c>
      <c r="X33" s="21" t="s">
        <v>65</v>
      </c>
      <c r="Y33" s="21" t="s">
        <v>99</v>
      </c>
      <c r="Z33" s="21" t="s">
        <v>63</v>
      </c>
      <c r="AA33" s="21" t="s">
        <v>63</v>
      </c>
      <c r="AB33" s="21" t="s">
        <v>64</v>
      </c>
      <c r="AC33" s="21" t="s">
        <v>70</v>
      </c>
      <c r="AD33" s="21">
        <v>-0.21740000000000001</v>
      </c>
      <c r="AE33" s="21">
        <v>0.2016</v>
      </c>
      <c r="AF33" s="21" t="s">
        <v>68</v>
      </c>
      <c r="AG33" s="21" t="s">
        <v>204</v>
      </c>
      <c r="AH33" s="21" t="s">
        <v>100</v>
      </c>
      <c r="AI33" s="21" t="s">
        <v>67</v>
      </c>
      <c r="AJ33" s="21" t="s">
        <v>55</v>
      </c>
      <c r="AK33" s="21" t="s">
        <v>70</v>
      </c>
      <c r="AL33" s="39" t="s">
        <v>531</v>
      </c>
      <c r="AM33" s="21" t="s">
        <v>67</v>
      </c>
      <c r="AN33" s="21" t="s">
        <v>67</v>
      </c>
      <c r="AO33" s="21" t="s">
        <v>67</v>
      </c>
      <c r="AP33" s="21" t="s">
        <v>126</v>
      </c>
      <c r="AQ33" s="21" t="s">
        <v>67</v>
      </c>
      <c r="AR33" s="21" t="s">
        <v>70</v>
      </c>
      <c r="AS33" s="21" t="s">
        <v>67</v>
      </c>
      <c r="AT33" s="21" t="s">
        <v>72</v>
      </c>
      <c r="AU33" s="21" t="s">
        <v>72</v>
      </c>
      <c r="AV33" s="21" t="s">
        <v>70</v>
      </c>
      <c r="AW33" s="21" t="s">
        <v>70</v>
      </c>
      <c r="AX33" s="21" t="s">
        <v>70</v>
      </c>
      <c r="AY33" s="21" t="s">
        <v>72</v>
      </c>
      <c r="AZ33" s="21" t="s">
        <v>205</v>
      </c>
      <c r="BA33" s="21" t="s">
        <v>67</v>
      </c>
      <c r="BB33" s="21" t="s">
        <v>70</v>
      </c>
      <c r="BC33" s="21" t="s">
        <v>70</v>
      </c>
      <c r="BD33" s="21" t="s">
        <v>206</v>
      </c>
      <c r="BE33" s="21" t="str">
        <f t="shared" si="0"/>
        <v>Yes</v>
      </c>
      <c r="BF33" s="39" t="s">
        <v>55</v>
      </c>
      <c r="BG33" s="39" t="s">
        <v>629</v>
      </c>
      <c r="BH33" s="21"/>
      <c r="BI33" s="21"/>
      <c r="BJ33" s="21"/>
      <c r="BK33" s="21"/>
      <c r="BL33" s="21"/>
      <c r="BM33" s="21"/>
      <c r="BN33" s="21"/>
      <c r="BO33" s="21"/>
      <c r="BP33" s="21"/>
      <c r="BQ33" s="21"/>
      <c r="BR33" s="21"/>
      <c r="BS33" s="21"/>
      <c r="BT33" s="21"/>
      <c r="BU33" s="21"/>
      <c r="BV33" s="21"/>
      <c r="BW33" s="21"/>
      <c r="BX33" s="21"/>
      <c r="BY33" s="21"/>
      <c r="BZ33" s="21"/>
      <c r="CA33" s="21"/>
    </row>
    <row r="34" spans="1:79" ht="15.75" customHeight="1" x14ac:dyDescent="0.2">
      <c r="A34" s="21" t="s">
        <v>212</v>
      </c>
      <c r="B34" s="21">
        <v>37</v>
      </c>
      <c r="C34" s="21">
        <v>23</v>
      </c>
      <c r="D34" s="21">
        <v>14</v>
      </c>
      <c r="E34" s="21" t="s">
        <v>53</v>
      </c>
      <c r="F34" s="21"/>
      <c r="G34" s="39" t="s">
        <v>487</v>
      </c>
      <c r="H34" s="21" t="s">
        <v>105</v>
      </c>
      <c r="I34" s="21" t="s">
        <v>169</v>
      </c>
      <c r="J34" s="21" t="s">
        <v>106</v>
      </c>
      <c r="K34" s="21" t="s">
        <v>116</v>
      </c>
      <c r="L34" s="21" t="s">
        <v>57</v>
      </c>
      <c r="M34" s="39" t="s">
        <v>536</v>
      </c>
      <c r="N34" s="21" t="s">
        <v>80</v>
      </c>
      <c r="O34" s="21" t="s">
        <v>213</v>
      </c>
      <c r="P34" s="21" t="s">
        <v>82</v>
      </c>
      <c r="Q34" s="21" t="s">
        <v>83</v>
      </c>
      <c r="R34" s="21" t="s">
        <v>160</v>
      </c>
      <c r="S34" s="21">
        <v>4</v>
      </c>
      <c r="T34" s="21" t="s">
        <v>85</v>
      </c>
      <c r="U34" s="21" t="s">
        <v>108</v>
      </c>
      <c r="V34" s="21" t="s">
        <v>63</v>
      </c>
      <c r="W34" s="21" t="s">
        <v>63</v>
      </c>
      <c r="X34" s="21" t="s">
        <v>65</v>
      </c>
      <c r="Y34" s="21" t="s">
        <v>99</v>
      </c>
      <c r="Z34" s="21" t="s">
        <v>63</v>
      </c>
      <c r="AA34" s="21" t="s">
        <v>63</v>
      </c>
      <c r="AB34" s="21" t="s">
        <v>64</v>
      </c>
      <c r="AC34" s="21" t="s">
        <v>70</v>
      </c>
      <c r="AD34" s="21">
        <v>0.20810000000000001</v>
      </c>
      <c r="AE34" s="21">
        <v>8.3599999999999994E-2</v>
      </c>
      <c r="AF34" s="21" t="s">
        <v>68</v>
      </c>
      <c r="AG34" s="21" t="s">
        <v>204</v>
      </c>
      <c r="AH34" s="21" t="s">
        <v>100</v>
      </c>
      <c r="AI34" s="21" t="s">
        <v>67</v>
      </c>
      <c r="AJ34" s="21" t="s">
        <v>55</v>
      </c>
      <c r="AK34" s="21" t="s">
        <v>70</v>
      </c>
      <c r="AL34" s="39" t="s">
        <v>531</v>
      </c>
      <c r="AM34" s="21" t="s">
        <v>67</v>
      </c>
      <c r="AN34" s="21" t="s">
        <v>67</v>
      </c>
      <c r="AO34" s="21" t="s">
        <v>67</v>
      </c>
      <c r="AP34" s="21" t="s">
        <v>126</v>
      </c>
      <c r="AQ34" s="21" t="s">
        <v>67</v>
      </c>
      <c r="AR34" s="21" t="s">
        <v>70</v>
      </c>
      <c r="AS34" s="21" t="s">
        <v>67</v>
      </c>
      <c r="AT34" s="21" t="s">
        <v>72</v>
      </c>
      <c r="AU34" s="21" t="s">
        <v>72</v>
      </c>
      <c r="AV34" s="21" t="s">
        <v>70</v>
      </c>
      <c r="AW34" s="21" t="s">
        <v>70</v>
      </c>
      <c r="AX34" s="21" t="s">
        <v>70</v>
      </c>
      <c r="AY34" s="21" t="s">
        <v>72</v>
      </c>
      <c r="AZ34" s="21" t="s">
        <v>205</v>
      </c>
      <c r="BA34" s="21" t="s">
        <v>67</v>
      </c>
      <c r="BB34" s="21" t="s">
        <v>70</v>
      </c>
      <c r="BC34" s="21" t="s">
        <v>70</v>
      </c>
      <c r="BD34" s="21" t="s">
        <v>206</v>
      </c>
      <c r="BE34" s="21" t="str">
        <f t="shared" si="0"/>
        <v>Yes</v>
      </c>
      <c r="BF34" s="39" t="s">
        <v>55</v>
      </c>
      <c r="BG34" s="39" t="s">
        <v>696</v>
      </c>
      <c r="BH34" s="21"/>
      <c r="BI34" s="21"/>
      <c r="BJ34" s="21"/>
      <c r="BK34" s="21"/>
      <c r="BL34" s="21"/>
      <c r="BM34" s="21"/>
      <c r="BN34" s="21"/>
      <c r="BO34" s="21"/>
      <c r="BP34" s="21"/>
      <c r="BQ34" s="21"/>
      <c r="BR34" s="21"/>
      <c r="BS34" s="21"/>
      <c r="BT34" s="21"/>
      <c r="BU34" s="21"/>
      <c r="BV34" s="21"/>
      <c r="BW34" s="21"/>
      <c r="BX34" s="21"/>
      <c r="BY34" s="21"/>
      <c r="BZ34" s="21"/>
      <c r="CA34" s="21"/>
    </row>
    <row r="35" spans="1:79" ht="15.75" customHeight="1" x14ac:dyDescent="0.2">
      <c r="A35" s="21" t="s">
        <v>214</v>
      </c>
      <c r="B35" s="21">
        <v>42</v>
      </c>
      <c r="C35" s="21">
        <v>27</v>
      </c>
      <c r="D35" s="21">
        <v>15</v>
      </c>
      <c r="E35" s="21" t="s">
        <v>53</v>
      </c>
      <c r="F35" s="21"/>
      <c r="G35" s="39" t="s">
        <v>487</v>
      </c>
      <c r="H35" s="21" t="s">
        <v>105</v>
      </c>
      <c r="I35" s="21" t="s">
        <v>169</v>
      </c>
      <c r="J35" s="21" t="s">
        <v>106</v>
      </c>
      <c r="K35" s="21" t="s">
        <v>116</v>
      </c>
      <c r="L35" s="21" t="s">
        <v>57</v>
      </c>
      <c r="M35" s="21" t="s">
        <v>215</v>
      </c>
      <c r="N35" s="21" t="s">
        <v>80</v>
      </c>
      <c r="O35" s="21" t="s">
        <v>216</v>
      </c>
      <c r="P35" s="21" t="s">
        <v>82</v>
      </c>
      <c r="Q35" s="21" t="s">
        <v>83</v>
      </c>
      <c r="R35" s="21" t="s">
        <v>160</v>
      </c>
      <c r="S35" s="21">
        <v>4</v>
      </c>
      <c r="T35" s="21" t="s">
        <v>85</v>
      </c>
      <c r="U35" s="21" t="s">
        <v>108</v>
      </c>
      <c r="V35" s="21" t="s">
        <v>63</v>
      </c>
      <c r="W35" s="21" t="s">
        <v>63</v>
      </c>
      <c r="X35" s="21" t="s">
        <v>65</v>
      </c>
      <c r="Y35" s="21" t="s">
        <v>99</v>
      </c>
      <c r="Z35" s="21" t="s">
        <v>63</v>
      </c>
      <c r="AA35" s="21" t="s">
        <v>63</v>
      </c>
      <c r="AB35" s="21" t="s">
        <v>64</v>
      </c>
      <c r="AC35" s="21" t="s">
        <v>70</v>
      </c>
      <c r="AD35" s="21">
        <v>0.5806</v>
      </c>
      <c r="AE35" s="21">
        <v>0.1026</v>
      </c>
      <c r="AF35" s="21" t="s">
        <v>68</v>
      </c>
      <c r="AG35" s="21" t="s">
        <v>204</v>
      </c>
      <c r="AH35" s="21" t="s">
        <v>100</v>
      </c>
      <c r="AI35" s="21" t="s">
        <v>67</v>
      </c>
      <c r="AJ35" s="21" t="s">
        <v>55</v>
      </c>
      <c r="AK35" s="21" t="s">
        <v>70</v>
      </c>
      <c r="AL35" s="39" t="s">
        <v>531</v>
      </c>
      <c r="AM35" s="21" t="s">
        <v>67</v>
      </c>
      <c r="AN35" s="21" t="s">
        <v>67</v>
      </c>
      <c r="AO35" s="21" t="s">
        <v>67</v>
      </c>
      <c r="AP35" s="21" t="s">
        <v>126</v>
      </c>
      <c r="AQ35" s="21" t="s">
        <v>67</v>
      </c>
      <c r="AR35" s="21" t="s">
        <v>70</v>
      </c>
      <c r="AS35" s="21" t="s">
        <v>67</v>
      </c>
      <c r="AT35" s="21" t="s">
        <v>72</v>
      </c>
      <c r="AU35" s="21" t="s">
        <v>72</v>
      </c>
      <c r="AV35" s="21" t="s">
        <v>70</v>
      </c>
      <c r="AW35" s="21" t="s">
        <v>70</v>
      </c>
      <c r="AX35" s="21" t="s">
        <v>70</v>
      </c>
      <c r="AY35" s="21" t="s">
        <v>72</v>
      </c>
      <c r="AZ35" s="21" t="s">
        <v>205</v>
      </c>
      <c r="BA35" s="21" t="s">
        <v>67</v>
      </c>
      <c r="BB35" s="21" t="s">
        <v>70</v>
      </c>
      <c r="BC35" s="21" t="s">
        <v>70</v>
      </c>
      <c r="BD35" s="21" t="s">
        <v>206</v>
      </c>
      <c r="BE35" s="21" t="str">
        <f t="shared" si="0"/>
        <v>Yes</v>
      </c>
      <c r="BF35" s="39" t="s">
        <v>55</v>
      </c>
      <c r="BG35" s="39" t="s">
        <v>696</v>
      </c>
      <c r="BH35" s="21"/>
      <c r="BI35" s="21"/>
      <c r="BJ35" s="21"/>
      <c r="BK35" s="21"/>
      <c r="BL35" s="21"/>
      <c r="BM35" s="21"/>
      <c r="BN35" s="21"/>
      <c r="BO35" s="21"/>
      <c r="BP35" s="21"/>
      <c r="BQ35" s="21"/>
      <c r="BR35" s="21"/>
      <c r="BS35" s="21"/>
      <c r="BT35" s="21"/>
      <c r="BU35" s="21"/>
      <c r="BV35" s="21"/>
      <c r="BW35" s="21"/>
      <c r="BX35" s="21"/>
      <c r="BY35" s="21"/>
      <c r="BZ35" s="21"/>
      <c r="CA35" s="21"/>
    </row>
    <row r="36" spans="1:79" ht="15.75" customHeight="1" x14ac:dyDescent="0.2">
      <c r="A36" s="21" t="s">
        <v>217</v>
      </c>
      <c r="B36" s="21">
        <v>53</v>
      </c>
      <c r="C36" s="21">
        <v>32</v>
      </c>
      <c r="D36" s="21">
        <v>21</v>
      </c>
      <c r="E36" s="21" t="s">
        <v>53</v>
      </c>
      <c r="F36" s="21"/>
      <c r="G36" s="39" t="s">
        <v>487</v>
      </c>
      <c r="H36" s="21" t="s">
        <v>105</v>
      </c>
      <c r="I36" s="21" t="s">
        <v>169</v>
      </c>
      <c r="J36" s="21" t="s">
        <v>106</v>
      </c>
      <c r="K36" s="21" t="s">
        <v>116</v>
      </c>
      <c r="L36" s="21" t="s">
        <v>57</v>
      </c>
      <c r="M36" s="21" t="s">
        <v>218</v>
      </c>
      <c r="N36" s="21" t="s">
        <v>80</v>
      </c>
      <c r="O36" s="21" t="s">
        <v>219</v>
      </c>
      <c r="P36" s="21" t="s">
        <v>82</v>
      </c>
      <c r="Q36" s="21" t="s">
        <v>83</v>
      </c>
      <c r="R36" s="21" t="s">
        <v>160</v>
      </c>
      <c r="S36" s="21">
        <v>4</v>
      </c>
      <c r="T36" s="21" t="s">
        <v>85</v>
      </c>
      <c r="U36" s="21" t="s">
        <v>108</v>
      </c>
      <c r="V36" s="21" t="s">
        <v>63</v>
      </c>
      <c r="W36" s="21" t="s">
        <v>63</v>
      </c>
      <c r="X36" s="21" t="s">
        <v>65</v>
      </c>
      <c r="Y36" s="21" t="s">
        <v>99</v>
      </c>
      <c r="Z36" s="21" t="s">
        <v>63</v>
      </c>
      <c r="AA36" s="21" t="s">
        <v>63</v>
      </c>
      <c r="AB36" s="21" t="s">
        <v>64</v>
      </c>
      <c r="AC36" s="21" t="s">
        <v>70</v>
      </c>
      <c r="AD36" s="21">
        <v>-0.34200000000000003</v>
      </c>
      <c r="AE36" s="21">
        <v>8.8599999999999998E-2</v>
      </c>
      <c r="AF36" s="21" t="s">
        <v>68</v>
      </c>
      <c r="AG36" s="21" t="s">
        <v>204</v>
      </c>
      <c r="AH36" s="21" t="s">
        <v>100</v>
      </c>
      <c r="AI36" s="21" t="s">
        <v>67</v>
      </c>
      <c r="AJ36" s="21" t="s">
        <v>55</v>
      </c>
      <c r="AK36" s="21" t="s">
        <v>70</v>
      </c>
      <c r="AL36" s="39" t="s">
        <v>531</v>
      </c>
      <c r="AM36" s="21" t="s">
        <v>67</v>
      </c>
      <c r="AN36" s="21" t="s">
        <v>67</v>
      </c>
      <c r="AO36" s="21" t="s">
        <v>67</v>
      </c>
      <c r="AP36" s="21" t="s">
        <v>126</v>
      </c>
      <c r="AQ36" s="21" t="s">
        <v>67</v>
      </c>
      <c r="AR36" s="21" t="s">
        <v>70</v>
      </c>
      <c r="AS36" s="21" t="s">
        <v>67</v>
      </c>
      <c r="AT36" s="21" t="s">
        <v>72</v>
      </c>
      <c r="AU36" s="21" t="s">
        <v>72</v>
      </c>
      <c r="AV36" s="21" t="s">
        <v>70</v>
      </c>
      <c r="AW36" s="21" t="s">
        <v>70</v>
      </c>
      <c r="AX36" s="21" t="s">
        <v>70</v>
      </c>
      <c r="AY36" s="21" t="s">
        <v>72</v>
      </c>
      <c r="AZ36" s="21" t="s">
        <v>205</v>
      </c>
      <c r="BA36" s="21" t="s">
        <v>67</v>
      </c>
      <c r="BB36" s="21" t="s">
        <v>70</v>
      </c>
      <c r="BC36" s="21" t="s">
        <v>70</v>
      </c>
      <c r="BD36" s="21" t="s">
        <v>206</v>
      </c>
      <c r="BE36" s="21" t="str">
        <f t="shared" si="0"/>
        <v>Yes</v>
      </c>
      <c r="BF36" s="39" t="s">
        <v>55</v>
      </c>
      <c r="BG36" s="39" t="s">
        <v>696</v>
      </c>
      <c r="BH36" s="21"/>
      <c r="BI36" s="21"/>
      <c r="BJ36" s="21"/>
      <c r="BK36" s="21"/>
      <c r="BL36" s="21"/>
      <c r="BM36" s="21"/>
      <c r="BN36" s="21"/>
      <c r="BO36" s="21"/>
      <c r="BP36" s="21"/>
      <c r="BQ36" s="21"/>
      <c r="BR36" s="21"/>
      <c r="BS36" s="21"/>
      <c r="BT36" s="21"/>
      <c r="BU36" s="21"/>
      <c r="BV36" s="21"/>
      <c r="BW36" s="21"/>
      <c r="BX36" s="21"/>
      <c r="BY36" s="21"/>
      <c r="BZ36" s="21"/>
      <c r="CA36" s="21"/>
    </row>
    <row r="37" spans="1:79" ht="15.75" customHeight="1" x14ac:dyDescent="0.2">
      <c r="A37" s="21" t="s">
        <v>220</v>
      </c>
      <c r="B37" s="21">
        <v>33</v>
      </c>
      <c r="C37" s="21">
        <v>18</v>
      </c>
      <c r="D37" s="21">
        <v>15</v>
      </c>
      <c r="E37" s="21" t="s">
        <v>53</v>
      </c>
      <c r="F37" s="21"/>
      <c r="G37" s="39" t="s">
        <v>221</v>
      </c>
      <c r="H37" s="21" t="s">
        <v>105</v>
      </c>
      <c r="I37" s="21" t="s">
        <v>169</v>
      </c>
      <c r="J37" s="21" t="s">
        <v>106</v>
      </c>
      <c r="K37" s="21" t="s">
        <v>78</v>
      </c>
      <c r="L37" s="21" t="s">
        <v>57</v>
      </c>
      <c r="M37" s="39" t="s">
        <v>538</v>
      </c>
      <c r="N37" s="21" t="s">
        <v>58</v>
      </c>
      <c r="O37" s="39" t="s">
        <v>539</v>
      </c>
      <c r="P37" s="21" t="s">
        <v>82</v>
      </c>
      <c r="Q37" s="21" t="s">
        <v>222</v>
      </c>
      <c r="R37" s="21" t="s">
        <v>98</v>
      </c>
      <c r="S37" s="21">
        <v>4</v>
      </c>
      <c r="T37" s="21" t="s">
        <v>61</v>
      </c>
      <c r="U37" s="21" t="s">
        <v>108</v>
      </c>
      <c r="V37" s="21" t="s">
        <v>63</v>
      </c>
      <c r="W37" s="21" t="s">
        <v>64</v>
      </c>
      <c r="X37" s="21" t="s">
        <v>65</v>
      </c>
      <c r="Y37" s="21" t="s">
        <v>134</v>
      </c>
      <c r="Z37" s="21" t="s">
        <v>64</v>
      </c>
      <c r="AA37" s="21" t="s">
        <v>63</v>
      </c>
      <c r="AB37" s="21" t="s">
        <v>64</v>
      </c>
      <c r="AC37" s="21" t="s">
        <v>67</v>
      </c>
      <c r="AD37" s="21">
        <v>0.51849999999999996</v>
      </c>
      <c r="AE37" s="21">
        <v>0.1263</v>
      </c>
      <c r="AF37" s="21" t="s">
        <v>68</v>
      </c>
      <c r="AG37" s="39" t="s">
        <v>223</v>
      </c>
      <c r="AH37" s="21" t="s">
        <v>67</v>
      </c>
      <c r="AI37" s="21" t="s">
        <v>67</v>
      </c>
      <c r="AJ37" s="21" t="s">
        <v>55</v>
      </c>
      <c r="AK37" s="21" t="s">
        <v>70</v>
      </c>
      <c r="AL37" s="39" t="s">
        <v>540</v>
      </c>
      <c r="AM37" s="21" t="s">
        <v>67</v>
      </c>
      <c r="AN37" s="21" t="s">
        <v>67</v>
      </c>
      <c r="AO37" s="21" t="s">
        <v>67</v>
      </c>
      <c r="AP37" s="21" t="s">
        <v>126</v>
      </c>
      <c r="AQ37" s="21" t="s">
        <v>67</v>
      </c>
      <c r="AR37" s="21" t="s">
        <v>70</v>
      </c>
      <c r="AS37" s="21" t="s">
        <v>67</v>
      </c>
      <c r="AT37" s="21" t="s">
        <v>72</v>
      </c>
      <c r="AU37" s="21" t="s">
        <v>72</v>
      </c>
      <c r="AV37" s="21" t="s">
        <v>72</v>
      </c>
      <c r="AW37" s="21" t="s">
        <v>70</v>
      </c>
      <c r="AX37" s="21" t="s">
        <v>70</v>
      </c>
      <c r="AY37" s="21" t="s">
        <v>72</v>
      </c>
      <c r="AZ37" s="21" t="s">
        <v>67</v>
      </c>
      <c r="BA37" s="21" t="s">
        <v>67</v>
      </c>
      <c r="BB37" s="21" t="s">
        <v>70</v>
      </c>
      <c r="BC37" s="21" t="s">
        <v>70</v>
      </c>
      <c r="BD37" s="21" t="s">
        <v>224</v>
      </c>
      <c r="BE37" s="21" t="str">
        <f t="shared" si="0"/>
        <v>.</v>
      </c>
      <c r="BF37" s="39" t="s">
        <v>55</v>
      </c>
      <c r="BG37" s="39" t="s">
        <v>630</v>
      </c>
      <c r="BH37" s="21"/>
      <c r="BI37" s="21"/>
      <c r="BJ37" s="21"/>
      <c r="BK37" s="21"/>
      <c r="BL37" s="21"/>
      <c r="BM37" s="21"/>
      <c r="BN37" s="21"/>
      <c r="BO37" s="21"/>
      <c r="BP37" s="21"/>
      <c r="BQ37" s="21"/>
      <c r="BR37" s="21"/>
      <c r="BS37" s="21"/>
      <c r="BT37" s="21"/>
      <c r="BU37" s="21"/>
      <c r="BV37" s="21"/>
      <c r="BW37" s="21"/>
      <c r="BX37" s="21"/>
      <c r="BY37" s="21"/>
      <c r="BZ37" s="21"/>
      <c r="CA37" s="21"/>
    </row>
    <row r="38" spans="1:79" ht="15.75" customHeight="1" x14ac:dyDescent="0.2">
      <c r="A38" s="21" t="s">
        <v>225</v>
      </c>
      <c r="B38" s="21">
        <v>94</v>
      </c>
      <c r="C38" s="21">
        <v>51</v>
      </c>
      <c r="D38" s="21">
        <v>43</v>
      </c>
      <c r="E38" s="21" t="s">
        <v>53</v>
      </c>
      <c r="F38" s="21"/>
      <c r="G38" s="21" t="s">
        <v>226</v>
      </c>
      <c r="H38" s="21" t="s">
        <v>76</v>
      </c>
      <c r="I38" s="21" t="s">
        <v>56</v>
      </c>
      <c r="J38" s="21" t="s">
        <v>77</v>
      </c>
      <c r="K38" s="21" t="s">
        <v>78</v>
      </c>
      <c r="L38" s="21" t="s">
        <v>57</v>
      </c>
      <c r="M38" s="21" t="s">
        <v>227</v>
      </c>
      <c r="N38" s="21" t="s">
        <v>228</v>
      </c>
      <c r="O38" s="21" t="s">
        <v>229</v>
      </c>
      <c r="P38" s="21" t="s">
        <v>58</v>
      </c>
      <c r="Q38" s="21" t="s">
        <v>60</v>
      </c>
      <c r="R38" s="21" t="s">
        <v>55</v>
      </c>
      <c r="S38" s="21">
        <v>1</v>
      </c>
      <c r="T38" s="21" t="s">
        <v>85</v>
      </c>
      <c r="U38" s="21" t="s">
        <v>230</v>
      </c>
      <c r="V38" s="21" t="s">
        <v>64</v>
      </c>
      <c r="W38" s="21" t="s">
        <v>55</v>
      </c>
      <c r="X38" s="21" t="s">
        <v>65</v>
      </c>
      <c r="Y38" s="21" t="s">
        <v>99</v>
      </c>
      <c r="Z38" s="21" t="s">
        <v>63</v>
      </c>
      <c r="AA38" s="21" t="s">
        <v>63</v>
      </c>
      <c r="AB38" s="21" t="s">
        <v>64</v>
      </c>
      <c r="AC38" s="21" t="s">
        <v>231</v>
      </c>
      <c r="AD38" s="21">
        <v>-6.2600000000000003E-2</v>
      </c>
      <c r="AE38" s="21">
        <v>4.2900000000000001E-2</v>
      </c>
      <c r="AF38" s="21" t="s">
        <v>68</v>
      </c>
      <c r="AG38" s="21" t="s">
        <v>232</v>
      </c>
      <c r="AH38" s="21" t="s">
        <v>67</v>
      </c>
      <c r="AI38" s="21" t="s">
        <v>70</v>
      </c>
      <c r="AJ38" s="41" t="s">
        <v>543</v>
      </c>
      <c r="AK38" s="21" t="s">
        <v>67</v>
      </c>
      <c r="AL38" s="21" t="s">
        <v>55</v>
      </c>
      <c r="AM38" s="21" t="s">
        <v>233</v>
      </c>
      <c r="AN38" s="21" t="s">
        <v>67</v>
      </c>
      <c r="AO38" s="21" t="s">
        <v>67</v>
      </c>
      <c r="AP38" s="21" t="s">
        <v>70</v>
      </c>
      <c r="AQ38" s="21" t="s">
        <v>67</v>
      </c>
      <c r="AR38" s="21" t="s">
        <v>67</v>
      </c>
      <c r="AS38" s="21" t="s">
        <v>67</v>
      </c>
      <c r="AT38" s="21" t="s">
        <v>72</v>
      </c>
      <c r="AU38" s="21" t="s">
        <v>72</v>
      </c>
      <c r="AV38" s="21" t="s">
        <v>72</v>
      </c>
      <c r="AW38" s="21" t="s">
        <v>70</v>
      </c>
      <c r="AX38" s="21" t="s">
        <v>70</v>
      </c>
      <c r="AY38" s="21" t="s">
        <v>72</v>
      </c>
      <c r="AZ38" s="21" t="s">
        <v>70</v>
      </c>
      <c r="BA38" s="21" t="s">
        <v>67</v>
      </c>
      <c r="BB38" s="21" t="s">
        <v>70</v>
      </c>
      <c r="BC38" s="21" t="s">
        <v>70</v>
      </c>
      <c r="BD38" s="21" t="s">
        <v>234</v>
      </c>
      <c r="BE38" s="21" t="str">
        <f t="shared" si="0"/>
        <v>.</v>
      </c>
      <c r="BF38" s="39" t="s">
        <v>55</v>
      </c>
      <c r="BG38" s="39" t="s">
        <v>631</v>
      </c>
      <c r="BH38" s="21"/>
      <c r="BI38" s="21"/>
      <c r="BJ38" s="21"/>
      <c r="BK38" s="21"/>
      <c r="BL38" s="21"/>
      <c r="BM38" s="21"/>
      <c r="BN38" s="21"/>
      <c r="BO38" s="21"/>
      <c r="BP38" s="21"/>
      <c r="BQ38" s="21"/>
      <c r="BR38" s="21"/>
      <c r="BS38" s="21"/>
      <c r="BT38" s="21"/>
      <c r="BU38" s="21"/>
      <c r="BV38" s="21"/>
      <c r="BW38" s="21"/>
      <c r="BX38" s="21"/>
      <c r="BY38" s="21"/>
      <c r="BZ38" s="21"/>
      <c r="CA38" s="21"/>
    </row>
    <row r="39" spans="1:79" ht="15.75" customHeight="1" x14ac:dyDescent="0.2">
      <c r="A39" s="21" t="s">
        <v>235</v>
      </c>
      <c r="B39" s="21">
        <v>270</v>
      </c>
      <c r="C39" s="21">
        <v>126</v>
      </c>
      <c r="D39" s="21">
        <v>144</v>
      </c>
      <c r="E39" s="21" t="s">
        <v>53</v>
      </c>
      <c r="F39" s="21"/>
      <c r="G39" s="39" t="s">
        <v>488</v>
      </c>
      <c r="H39" s="21" t="s">
        <v>76</v>
      </c>
      <c r="I39" s="21" t="s">
        <v>56</v>
      </c>
      <c r="J39" s="21" t="s">
        <v>77</v>
      </c>
      <c r="K39" s="21" t="s">
        <v>116</v>
      </c>
      <c r="L39" s="21" t="s">
        <v>57</v>
      </c>
      <c r="M39" s="21" t="s">
        <v>236</v>
      </c>
      <c r="N39" s="21" t="s">
        <v>80</v>
      </c>
      <c r="O39" s="39" t="s">
        <v>697</v>
      </c>
      <c r="P39" s="21" t="s">
        <v>82</v>
      </c>
      <c r="Q39" s="21" t="s">
        <v>107</v>
      </c>
      <c r="R39" s="21" t="s">
        <v>55</v>
      </c>
      <c r="S39" s="21">
        <v>1</v>
      </c>
      <c r="T39" s="21" t="s">
        <v>85</v>
      </c>
      <c r="U39" s="21" t="s">
        <v>62</v>
      </c>
      <c r="V39" s="21" t="s">
        <v>64</v>
      </c>
      <c r="W39" s="21" t="s">
        <v>55</v>
      </c>
      <c r="X39" s="21" t="s">
        <v>65</v>
      </c>
      <c r="Y39" s="21" t="s">
        <v>86</v>
      </c>
      <c r="Z39" s="21" t="s">
        <v>64</v>
      </c>
      <c r="AA39" s="21" t="s">
        <v>64</v>
      </c>
      <c r="AB39" s="21" t="s">
        <v>64</v>
      </c>
      <c r="AC39" s="21" t="s">
        <v>70</v>
      </c>
      <c r="AD39" s="21">
        <v>9.0499999999999997E-2</v>
      </c>
      <c r="AE39" s="21">
        <v>1.49E-2</v>
      </c>
      <c r="AF39" s="21" t="s">
        <v>68</v>
      </c>
      <c r="AG39" s="39" t="s">
        <v>69</v>
      </c>
      <c r="AH39" s="21" t="s">
        <v>67</v>
      </c>
      <c r="AI39" s="21" t="s">
        <v>67</v>
      </c>
      <c r="AJ39" s="21" t="s">
        <v>55</v>
      </c>
      <c r="AK39" s="21" t="s">
        <v>70</v>
      </c>
      <c r="AL39" s="39" t="s">
        <v>544</v>
      </c>
      <c r="AM39" s="21" t="s">
        <v>70</v>
      </c>
      <c r="AN39" s="21" t="s">
        <v>67</v>
      </c>
      <c r="AO39" s="21" t="s">
        <v>67</v>
      </c>
      <c r="AP39" s="21" t="s">
        <v>70</v>
      </c>
      <c r="AQ39" s="21" t="s">
        <v>70</v>
      </c>
      <c r="AR39" s="21" t="s">
        <v>67</v>
      </c>
      <c r="AS39" s="21" t="s">
        <v>67</v>
      </c>
      <c r="AT39" s="21" t="s">
        <v>72</v>
      </c>
      <c r="AU39" s="21" t="s">
        <v>72</v>
      </c>
      <c r="AV39" s="21" t="s">
        <v>72</v>
      </c>
      <c r="AW39" s="21" t="s">
        <v>70</v>
      </c>
      <c r="AX39" s="21" t="s">
        <v>70</v>
      </c>
      <c r="AY39" s="21" t="s">
        <v>70</v>
      </c>
      <c r="AZ39" s="21" t="s">
        <v>70</v>
      </c>
      <c r="BA39" s="21" t="s">
        <v>70</v>
      </c>
      <c r="BB39" s="21" t="s">
        <v>70</v>
      </c>
      <c r="BC39" s="21" t="s">
        <v>70</v>
      </c>
      <c r="BD39" s="21" t="s">
        <v>237</v>
      </c>
      <c r="BE39" s="21" t="str">
        <f t="shared" si="0"/>
        <v>.</v>
      </c>
      <c r="BF39" s="39" t="s">
        <v>55</v>
      </c>
      <c r="BG39" s="21" t="s">
        <v>238</v>
      </c>
      <c r="BH39" s="21"/>
      <c r="BI39" s="21"/>
      <c r="BJ39" s="21"/>
      <c r="BK39" s="21"/>
      <c r="BL39" s="21"/>
      <c r="BM39" s="21"/>
      <c r="BN39" s="21"/>
      <c r="BO39" s="21"/>
      <c r="BP39" s="21"/>
      <c r="BQ39" s="21"/>
      <c r="BR39" s="21"/>
      <c r="BS39" s="21"/>
      <c r="BT39" s="21"/>
      <c r="BU39" s="21"/>
      <c r="BV39" s="21"/>
      <c r="BW39" s="21"/>
      <c r="BX39" s="21"/>
      <c r="BY39" s="21"/>
      <c r="BZ39" s="21"/>
      <c r="CA39" s="21"/>
    </row>
    <row r="40" spans="1:79" ht="15.75" customHeight="1" x14ac:dyDescent="0.2">
      <c r="A40" s="32" t="s">
        <v>239</v>
      </c>
      <c r="B40" s="21">
        <v>565</v>
      </c>
      <c r="C40" s="21">
        <v>275</v>
      </c>
      <c r="D40" s="21">
        <v>290</v>
      </c>
      <c r="E40" s="21" t="s">
        <v>53</v>
      </c>
      <c r="F40" s="21"/>
      <c r="G40" s="21" t="s">
        <v>240</v>
      </c>
      <c r="H40" s="21" t="s">
        <v>76</v>
      </c>
      <c r="I40" s="21" t="s">
        <v>56</v>
      </c>
      <c r="J40" s="21" t="s">
        <v>77</v>
      </c>
      <c r="K40" s="21" t="s">
        <v>116</v>
      </c>
      <c r="L40" s="21" t="s">
        <v>57</v>
      </c>
      <c r="M40" s="39" t="s">
        <v>545</v>
      </c>
      <c r="N40" s="21" t="s">
        <v>80</v>
      </c>
      <c r="O40" s="39" t="s">
        <v>546</v>
      </c>
      <c r="P40" s="21" t="s">
        <v>82</v>
      </c>
      <c r="Q40" s="21" t="s">
        <v>107</v>
      </c>
      <c r="R40" s="21" t="s">
        <v>55</v>
      </c>
      <c r="S40" s="21">
        <v>3</v>
      </c>
      <c r="T40" s="21" t="s">
        <v>61</v>
      </c>
      <c r="U40" s="21" t="s">
        <v>62</v>
      </c>
      <c r="V40" s="21" t="s">
        <v>64</v>
      </c>
      <c r="W40" s="21" t="s">
        <v>55</v>
      </c>
      <c r="X40" s="21" t="s">
        <v>65</v>
      </c>
      <c r="Y40" s="21" t="s">
        <v>134</v>
      </c>
      <c r="Z40" s="21" t="s">
        <v>64</v>
      </c>
      <c r="AA40" s="21" t="s">
        <v>63</v>
      </c>
      <c r="AB40" s="21" t="s">
        <v>63</v>
      </c>
      <c r="AC40" s="21" t="s">
        <v>70</v>
      </c>
      <c r="AD40" s="21">
        <v>0.1721</v>
      </c>
      <c r="AE40" s="21">
        <v>7.1110000000000001E-3</v>
      </c>
      <c r="AF40" s="21" t="s">
        <v>68</v>
      </c>
      <c r="AG40" s="21" t="s">
        <v>241</v>
      </c>
      <c r="AH40" s="21" t="s">
        <v>70</v>
      </c>
      <c r="AI40" s="21" t="s">
        <v>70</v>
      </c>
      <c r="AJ40" s="39" t="s">
        <v>547</v>
      </c>
      <c r="AK40" s="21" t="s">
        <v>70</v>
      </c>
      <c r="AL40" s="39" t="s">
        <v>548</v>
      </c>
      <c r="AM40" s="21" t="s">
        <v>70</v>
      </c>
      <c r="AN40" s="21" t="s">
        <v>67</v>
      </c>
      <c r="AO40" s="21" t="s">
        <v>67</v>
      </c>
      <c r="AP40" s="21" t="s">
        <v>70</v>
      </c>
      <c r="AQ40" s="21" t="s">
        <v>70</v>
      </c>
      <c r="AR40" s="21" t="s">
        <v>67</v>
      </c>
      <c r="AS40" s="21" t="s">
        <v>67</v>
      </c>
      <c r="AT40" s="21" t="s">
        <v>72</v>
      </c>
      <c r="AU40" s="21" t="s">
        <v>72</v>
      </c>
      <c r="AV40" s="21" t="s">
        <v>67</v>
      </c>
      <c r="AW40" s="21" t="s">
        <v>70</v>
      </c>
      <c r="AX40" s="21" t="s">
        <v>70</v>
      </c>
      <c r="AY40" s="21" t="s">
        <v>72</v>
      </c>
      <c r="AZ40" s="21" t="s">
        <v>70</v>
      </c>
      <c r="BA40" s="21" t="s">
        <v>70</v>
      </c>
      <c r="BB40" s="21" t="s">
        <v>70</v>
      </c>
      <c r="BC40" s="21" t="s">
        <v>70</v>
      </c>
      <c r="BD40" s="21" t="s">
        <v>242</v>
      </c>
      <c r="BE40" s="21" t="str">
        <f t="shared" si="0"/>
        <v>.</v>
      </c>
      <c r="BF40" s="39" t="s">
        <v>55</v>
      </c>
      <c r="BG40" s="39" t="s">
        <v>698</v>
      </c>
      <c r="BH40" s="21"/>
      <c r="BI40" s="21"/>
      <c r="BJ40" s="21"/>
      <c r="BK40" s="21"/>
      <c r="BL40" s="21"/>
      <c r="BM40" s="21"/>
      <c r="BN40" s="21"/>
      <c r="BO40" s="21"/>
      <c r="BP40" s="21"/>
      <c r="BQ40" s="21"/>
      <c r="BR40" s="21"/>
      <c r="BS40" s="21"/>
      <c r="BT40" s="21"/>
      <c r="BU40" s="21"/>
      <c r="BV40" s="21"/>
      <c r="BW40" s="21"/>
      <c r="BX40" s="21"/>
      <c r="BY40" s="21"/>
      <c r="BZ40" s="21"/>
      <c r="CA40" s="21"/>
    </row>
    <row r="41" spans="1:79" ht="15.75" customHeight="1" x14ac:dyDescent="0.2">
      <c r="A41" s="28" t="s">
        <v>243</v>
      </c>
      <c r="B41" s="28">
        <v>10</v>
      </c>
      <c r="C41" s="28">
        <v>5</v>
      </c>
      <c r="D41" s="28">
        <v>5</v>
      </c>
      <c r="E41" s="21" t="s">
        <v>53</v>
      </c>
      <c r="F41" s="21"/>
      <c r="G41" s="21" t="s">
        <v>244</v>
      </c>
      <c r="H41" s="21" t="s">
        <v>76</v>
      </c>
      <c r="I41" s="21" t="s">
        <v>56</v>
      </c>
      <c r="J41" s="21" t="s">
        <v>77</v>
      </c>
      <c r="K41" s="21" t="s">
        <v>125</v>
      </c>
      <c r="L41" s="21" t="s">
        <v>57</v>
      </c>
      <c r="M41" s="39" t="s">
        <v>549</v>
      </c>
      <c r="N41" s="21" t="s">
        <v>58</v>
      </c>
      <c r="O41" s="39" t="s">
        <v>699</v>
      </c>
      <c r="P41" s="21" t="s">
        <v>82</v>
      </c>
      <c r="Q41" s="21" t="s">
        <v>83</v>
      </c>
      <c r="R41" s="21" t="s">
        <v>84</v>
      </c>
      <c r="S41" s="21">
        <v>1</v>
      </c>
      <c r="T41" s="21" t="s">
        <v>85</v>
      </c>
      <c r="U41" s="21" t="s">
        <v>62</v>
      </c>
      <c r="V41" s="21" t="s">
        <v>64</v>
      </c>
      <c r="W41" s="21" t="s">
        <v>55</v>
      </c>
      <c r="X41" s="21" t="s">
        <v>65</v>
      </c>
      <c r="Y41" s="21" t="s">
        <v>134</v>
      </c>
      <c r="Z41" s="21" t="s">
        <v>64</v>
      </c>
      <c r="AA41" s="21" t="s">
        <v>63</v>
      </c>
      <c r="AB41" s="21" t="s">
        <v>64</v>
      </c>
      <c r="AC41" s="21" t="s">
        <v>67</v>
      </c>
      <c r="AD41" s="21">
        <v>0.44</v>
      </c>
      <c r="AE41" s="21">
        <f t="shared" ref="AE41:AE44" si="3">B41/(C41*D41)+AD41^2/(2*B41)</f>
        <v>0.40968000000000004</v>
      </c>
      <c r="AF41" s="21" t="s">
        <v>68</v>
      </c>
      <c r="AG41" s="21" t="s">
        <v>245</v>
      </c>
      <c r="AH41" s="21" t="s">
        <v>100</v>
      </c>
      <c r="AI41" s="21" t="s">
        <v>70</v>
      </c>
      <c r="AJ41" s="39" t="s">
        <v>550</v>
      </c>
      <c r="AK41" s="21" t="s">
        <v>70</v>
      </c>
      <c r="AL41" s="39" t="s">
        <v>552</v>
      </c>
      <c r="AM41" s="21" t="s">
        <v>70</v>
      </c>
      <c r="AN41" s="21" t="s">
        <v>67</v>
      </c>
      <c r="AO41" s="21" t="s">
        <v>67</v>
      </c>
      <c r="AP41" s="21" t="s">
        <v>70</v>
      </c>
      <c r="AQ41" s="21" t="s">
        <v>67</v>
      </c>
      <c r="AR41" s="21" t="s">
        <v>67</v>
      </c>
      <c r="AS41" s="21" t="s">
        <v>67</v>
      </c>
      <c r="AT41" s="21" t="s">
        <v>72</v>
      </c>
      <c r="AU41" s="21" t="s">
        <v>72</v>
      </c>
      <c r="AV41" s="21" t="s">
        <v>67</v>
      </c>
      <c r="AW41" s="21" t="s">
        <v>70</v>
      </c>
      <c r="AX41" s="21" t="s">
        <v>70</v>
      </c>
      <c r="AY41" s="21" t="s">
        <v>72</v>
      </c>
      <c r="AZ41" s="21" t="s">
        <v>70</v>
      </c>
      <c r="BA41" s="21" t="s">
        <v>70</v>
      </c>
      <c r="BB41" s="21" t="s">
        <v>70</v>
      </c>
      <c r="BC41" s="21" t="s">
        <v>70</v>
      </c>
      <c r="BD41" s="21" t="s">
        <v>246</v>
      </c>
      <c r="BE41" s="21" t="str">
        <f t="shared" si="0"/>
        <v>.</v>
      </c>
      <c r="BF41" s="39" t="s">
        <v>55</v>
      </c>
      <c r="BG41" s="39" t="s">
        <v>632</v>
      </c>
      <c r="BH41" s="21"/>
      <c r="BI41" s="21"/>
      <c r="BJ41" s="21"/>
      <c r="BK41" s="21"/>
      <c r="BL41" s="21"/>
      <c r="BM41" s="21"/>
      <c r="BN41" s="21"/>
      <c r="BO41" s="21"/>
      <c r="BP41" s="21"/>
      <c r="BQ41" s="21"/>
      <c r="BR41" s="21"/>
      <c r="BS41" s="21"/>
      <c r="BT41" s="21"/>
      <c r="BU41" s="21"/>
      <c r="BV41" s="21"/>
      <c r="BW41" s="21"/>
      <c r="BX41" s="21"/>
      <c r="BY41" s="21"/>
      <c r="BZ41" s="21"/>
      <c r="CA41" s="21"/>
    </row>
    <row r="42" spans="1:79" ht="15.75" customHeight="1" x14ac:dyDescent="0.2">
      <c r="A42" s="28" t="s">
        <v>247</v>
      </c>
      <c r="B42" s="21">
        <v>4454</v>
      </c>
      <c r="C42" s="21">
        <v>2273</v>
      </c>
      <c r="D42" s="21">
        <v>2181</v>
      </c>
      <c r="E42" s="21" t="s">
        <v>53</v>
      </c>
      <c r="F42" s="21"/>
      <c r="G42" s="21" t="s">
        <v>248</v>
      </c>
      <c r="H42" s="21" t="s">
        <v>93</v>
      </c>
      <c r="I42" s="21" t="s">
        <v>169</v>
      </c>
      <c r="J42" s="21" t="s">
        <v>94</v>
      </c>
      <c r="K42" s="21" t="s">
        <v>78</v>
      </c>
      <c r="L42" s="21" t="s">
        <v>123</v>
      </c>
      <c r="M42" s="39" t="s">
        <v>551</v>
      </c>
      <c r="N42" s="21" t="s">
        <v>58</v>
      </c>
      <c r="O42" s="39" t="s">
        <v>700</v>
      </c>
      <c r="P42" s="21" t="s">
        <v>82</v>
      </c>
      <c r="Q42" s="21" t="s">
        <v>83</v>
      </c>
      <c r="R42" s="21" t="s">
        <v>160</v>
      </c>
      <c r="S42" s="21">
        <v>8</v>
      </c>
      <c r="T42" s="21" t="s">
        <v>61</v>
      </c>
      <c r="U42" s="21" t="s">
        <v>108</v>
      </c>
      <c r="V42" s="21" t="s">
        <v>63</v>
      </c>
      <c r="W42" s="21" t="s">
        <v>57</v>
      </c>
      <c r="X42" s="21" t="s">
        <v>65</v>
      </c>
      <c r="Y42" s="21" t="s">
        <v>99</v>
      </c>
      <c r="Z42" s="21" t="s">
        <v>64</v>
      </c>
      <c r="AA42" s="21" t="s">
        <v>64</v>
      </c>
      <c r="AB42" s="21" t="s">
        <v>64</v>
      </c>
      <c r="AC42" s="21" t="s">
        <v>67</v>
      </c>
      <c r="AD42" s="21">
        <v>-0.01</v>
      </c>
      <c r="AE42" s="21">
        <f t="shared" si="3"/>
        <v>8.9846370501026865E-4</v>
      </c>
      <c r="AF42" s="21" t="s">
        <v>68</v>
      </c>
      <c r="AG42" s="21" t="s">
        <v>111</v>
      </c>
      <c r="AH42" s="21" t="s">
        <v>70</v>
      </c>
      <c r="AI42" s="21" t="s">
        <v>67</v>
      </c>
      <c r="AJ42" s="21" t="s">
        <v>55</v>
      </c>
      <c r="AK42" s="21" t="s">
        <v>70</v>
      </c>
      <c r="AL42" s="39" t="s">
        <v>701</v>
      </c>
      <c r="AM42" s="21" t="s">
        <v>70</v>
      </c>
      <c r="AN42" s="21" t="s">
        <v>67</v>
      </c>
      <c r="AO42" s="21" t="s">
        <v>70</v>
      </c>
      <c r="AP42" s="21" t="s">
        <v>126</v>
      </c>
      <c r="AQ42" s="21" t="s">
        <v>67</v>
      </c>
      <c r="AR42" s="21" t="s">
        <v>70</v>
      </c>
      <c r="AS42" s="21" t="s">
        <v>70</v>
      </c>
      <c r="AT42" s="21" t="s">
        <v>70</v>
      </c>
      <c r="AU42" s="21" t="s">
        <v>67</v>
      </c>
      <c r="AV42" s="21" t="s">
        <v>67</v>
      </c>
      <c r="AW42" s="21" t="s">
        <v>67</v>
      </c>
      <c r="AX42" s="21" t="s">
        <v>70</v>
      </c>
      <c r="AY42" s="21" t="s">
        <v>67</v>
      </c>
      <c r="AZ42" s="21" t="s">
        <v>70</v>
      </c>
      <c r="BA42" s="21" t="s">
        <v>70</v>
      </c>
      <c r="BB42" s="21" t="s">
        <v>70</v>
      </c>
      <c r="BC42" s="21" t="s">
        <v>70</v>
      </c>
      <c r="BD42" s="31" t="s">
        <v>249</v>
      </c>
      <c r="BE42" s="21" t="str">
        <f t="shared" si="0"/>
        <v>.</v>
      </c>
      <c r="BF42" s="39" t="s">
        <v>55</v>
      </c>
      <c r="BG42" s="39" t="s">
        <v>633</v>
      </c>
      <c r="BH42" s="21"/>
      <c r="BI42" s="21"/>
      <c r="BJ42" s="21"/>
      <c r="BK42" s="21"/>
      <c r="BL42" s="21"/>
      <c r="BM42" s="21"/>
      <c r="BN42" s="21"/>
      <c r="BO42" s="21"/>
      <c r="BP42" s="21"/>
      <c r="BQ42" s="21"/>
      <c r="BR42" s="21"/>
      <c r="BS42" s="21"/>
      <c r="BT42" s="21"/>
      <c r="BU42" s="21"/>
      <c r="BV42" s="21"/>
      <c r="BW42" s="21"/>
      <c r="BX42" s="21"/>
      <c r="BY42" s="21"/>
      <c r="BZ42" s="21"/>
      <c r="CA42" s="21"/>
    </row>
    <row r="43" spans="1:79" ht="15.75" customHeight="1" x14ac:dyDescent="0.2">
      <c r="A43" s="28" t="s">
        <v>250</v>
      </c>
      <c r="B43" s="21">
        <v>4437</v>
      </c>
      <c r="C43" s="21">
        <v>2263</v>
      </c>
      <c r="D43" s="21">
        <v>2174</v>
      </c>
      <c r="E43" s="21" t="s">
        <v>53</v>
      </c>
      <c r="F43" s="21"/>
      <c r="G43" s="21" t="s">
        <v>248</v>
      </c>
      <c r="H43" s="21" t="s">
        <v>93</v>
      </c>
      <c r="I43" s="21" t="s">
        <v>169</v>
      </c>
      <c r="J43" s="21" t="s">
        <v>94</v>
      </c>
      <c r="K43" s="21" t="s">
        <v>78</v>
      </c>
      <c r="L43" s="21" t="s">
        <v>123</v>
      </c>
      <c r="M43" s="39" t="s">
        <v>551</v>
      </c>
      <c r="N43" s="21" t="s">
        <v>58</v>
      </c>
      <c r="O43" s="39" t="s">
        <v>700</v>
      </c>
      <c r="P43" s="21" t="s">
        <v>82</v>
      </c>
      <c r="Q43" s="21" t="s">
        <v>83</v>
      </c>
      <c r="R43" s="21" t="s">
        <v>160</v>
      </c>
      <c r="S43" s="21">
        <v>8</v>
      </c>
      <c r="T43" s="21" t="s">
        <v>61</v>
      </c>
      <c r="U43" s="21" t="s">
        <v>108</v>
      </c>
      <c r="V43" s="21" t="s">
        <v>63</v>
      </c>
      <c r="W43" s="21" t="s">
        <v>57</v>
      </c>
      <c r="X43" s="21" t="s">
        <v>65</v>
      </c>
      <c r="Y43" s="21" t="s">
        <v>99</v>
      </c>
      <c r="Z43" s="21" t="s">
        <v>64</v>
      </c>
      <c r="AA43" s="21" t="s">
        <v>64</v>
      </c>
      <c r="AB43" s="21" t="s">
        <v>64</v>
      </c>
      <c r="AC43" s="21" t="s">
        <v>67</v>
      </c>
      <c r="AD43" s="21">
        <v>0</v>
      </c>
      <c r="AE43" s="21">
        <f t="shared" si="3"/>
        <v>9.0187289547746417E-4</v>
      </c>
      <c r="AF43" s="21" t="s">
        <v>68</v>
      </c>
      <c r="AG43" s="21" t="s">
        <v>111</v>
      </c>
      <c r="AH43" s="21" t="s">
        <v>70</v>
      </c>
      <c r="AI43" s="21" t="s">
        <v>67</v>
      </c>
      <c r="AJ43" s="21" t="s">
        <v>55</v>
      </c>
      <c r="AK43" s="21" t="s">
        <v>70</v>
      </c>
      <c r="AL43" s="39" t="s">
        <v>701</v>
      </c>
      <c r="AM43" s="21" t="s">
        <v>70</v>
      </c>
      <c r="AN43" s="21" t="s">
        <v>67</v>
      </c>
      <c r="AO43" s="21" t="s">
        <v>70</v>
      </c>
      <c r="AP43" s="21" t="s">
        <v>126</v>
      </c>
      <c r="AQ43" s="21" t="s">
        <v>67</v>
      </c>
      <c r="AR43" s="21" t="s">
        <v>70</v>
      </c>
      <c r="AS43" s="21" t="s">
        <v>70</v>
      </c>
      <c r="AT43" s="21" t="s">
        <v>70</v>
      </c>
      <c r="AU43" s="21" t="s">
        <v>67</v>
      </c>
      <c r="AV43" s="21" t="s">
        <v>67</v>
      </c>
      <c r="AW43" s="21" t="s">
        <v>67</v>
      </c>
      <c r="AX43" s="21" t="s">
        <v>70</v>
      </c>
      <c r="AY43" s="21" t="s">
        <v>67</v>
      </c>
      <c r="AZ43" s="21" t="s">
        <v>70</v>
      </c>
      <c r="BA43" s="21" t="s">
        <v>70</v>
      </c>
      <c r="BB43" s="21" t="s">
        <v>70</v>
      </c>
      <c r="BC43" s="21" t="s">
        <v>70</v>
      </c>
      <c r="BD43" s="31" t="s">
        <v>251</v>
      </c>
      <c r="BE43" s="21" t="str">
        <f t="shared" si="0"/>
        <v>.</v>
      </c>
      <c r="BF43" s="39" t="s">
        <v>55</v>
      </c>
      <c r="BG43" s="39" t="s">
        <v>634</v>
      </c>
      <c r="BH43" s="21"/>
      <c r="BI43" s="21"/>
      <c r="BJ43" s="21"/>
      <c r="BK43" s="21"/>
      <c r="BL43" s="21"/>
      <c r="BM43" s="21"/>
      <c r="BN43" s="21"/>
      <c r="BO43" s="21"/>
      <c r="BP43" s="21"/>
      <c r="BQ43" s="21"/>
      <c r="BR43" s="21"/>
      <c r="BS43" s="21"/>
      <c r="BT43" s="21"/>
      <c r="BU43" s="21"/>
      <c r="BV43" s="21"/>
      <c r="BW43" s="21"/>
      <c r="BX43" s="21"/>
      <c r="BY43" s="21"/>
      <c r="BZ43" s="21"/>
      <c r="CA43" s="21"/>
    </row>
    <row r="44" spans="1:79" ht="15.75" customHeight="1" x14ac:dyDescent="0.2">
      <c r="A44" s="28" t="s">
        <v>252</v>
      </c>
      <c r="B44" s="21">
        <v>4448</v>
      </c>
      <c r="C44" s="21">
        <v>2266</v>
      </c>
      <c r="D44" s="21">
        <v>2182</v>
      </c>
      <c r="E44" s="21" t="s">
        <v>53</v>
      </c>
      <c r="F44" s="21"/>
      <c r="G44" s="21" t="s">
        <v>248</v>
      </c>
      <c r="H44" s="21" t="s">
        <v>93</v>
      </c>
      <c r="I44" s="21" t="s">
        <v>169</v>
      </c>
      <c r="J44" s="21" t="s">
        <v>94</v>
      </c>
      <c r="K44" s="21" t="s">
        <v>78</v>
      </c>
      <c r="L44" s="21" t="s">
        <v>123</v>
      </c>
      <c r="M44" s="39" t="s">
        <v>551</v>
      </c>
      <c r="N44" s="21" t="s">
        <v>58</v>
      </c>
      <c r="O44" s="39" t="s">
        <v>700</v>
      </c>
      <c r="P44" s="21" t="s">
        <v>82</v>
      </c>
      <c r="Q44" s="21" t="s">
        <v>83</v>
      </c>
      <c r="R44" s="21" t="s">
        <v>160</v>
      </c>
      <c r="S44" s="21">
        <v>8</v>
      </c>
      <c r="T44" s="21" t="s">
        <v>61</v>
      </c>
      <c r="U44" s="21" t="s">
        <v>108</v>
      </c>
      <c r="V44" s="21" t="s">
        <v>63</v>
      </c>
      <c r="W44" s="21" t="s">
        <v>57</v>
      </c>
      <c r="X44" s="21" t="s">
        <v>65</v>
      </c>
      <c r="Y44" s="21" t="s">
        <v>99</v>
      </c>
      <c r="Z44" s="21" t="s">
        <v>64</v>
      </c>
      <c r="AA44" s="21" t="s">
        <v>64</v>
      </c>
      <c r="AB44" s="21" t="s">
        <v>64</v>
      </c>
      <c r="AC44" s="21" t="s">
        <v>67</v>
      </c>
      <c r="AD44" s="21">
        <v>0</v>
      </c>
      <c r="AE44" s="21">
        <f t="shared" si="3"/>
        <v>8.9960140862047901E-4</v>
      </c>
      <c r="AF44" s="21" t="s">
        <v>68</v>
      </c>
      <c r="AG44" s="21" t="s">
        <v>111</v>
      </c>
      <c r="AH44" s="21" t="s">
        <v>70</v>
      </c>
      <c r="AI44" s="21" t="s">
        <v>67</v>
      </c>
      <c r="AJ44" s="21" t="s">
        <v>55</v>
      </c>
      <c r="AK44" s="21" t="s">
        <v>70</v>
      </c>
      <c r="AL44" s="39" t="s">
        <v>701</v>
      </c>
      <c r="AM44" s="21" t="s">
        <v>70</v>
      </c>
      <c r="AN44" s="21" t="s">
        <v>67</v>
      </c>
      <c r="AO44" s="21" t="s">
        <v>70</v>
      </c>
      <c r="AP44" s="21" t="s">
        <v>126</v>
      </c>
      <c r="AQ44" s="21" t="s">
        <v>67</v>
      </c>
      <c r="AR44" s="21" t="s">
        <v>70</v>
      </c>
      <c r="AS44" s="21" t="s">
        <v>70</v>
      </c>
      <c r="AT44" s="21" t="s">
        <v>70</v>
      </c>
      <c r="AU44" s="21" t="s">
        <v>67</v>
      </c>
      <c r="AV44" s="21" t="s">
        <v>67</v>
      </c>
      <c r="AW44" s="21" t="s">
        <v>67</v>
      </c>
      <c r="AX44" s="21" t="s">
        <v>70</v>
      </c>
      <c r="AY44" s="21" t="s">
        <v>67</v>
      </c>
      <c r="AZ44" s="21" t="s">
        <v>70</v>
      </c>
      <c r="BA44" s="21" t="s">
        <v>70</v>
      </c>
      <c r="BB44" s="21" t="s">
        <v>70</v>
      </c>
      <c r="BC44" s="21" t="s">
        <v>70</v>
      </c>
      <c r="BD44" s="31" t="s">
        <v>253</v>
      </c>
      <c r="BE44" s="21" t="str">
        <f t="shared" si="0"/>
        <v>.</v>
      </c>
      <c r="BF44" s="39" t="s">
        <v>55</v>
      </c>
      <c r="BG44" s="39" t="s">
        <v>635</v>
      </c>
      <c r="BH44" s="21"/>
      <c r="BI44" s="21"/>
      <c r="BJ44" s="21"/>
      <c r="BK44" s="21"/>
      <c r="BL44" s="21"/>
      <c r="BM44" s="21"/>
      <c r="BN44" s="21"/>
      <c r="BO44" s="21"/>
      <c r="BP44" s="21"/>
      <c r="BQ44" s="21"/>
      <c r="BR44" s="21"/>
      <c r="BS44" s="21"/>
      <c r="BT44" s="21"/>
      <c r="BU44" s="21"/>
      <c r="BV44" s="21"/>
      <c r="BW44" s="21"/>
      <c r="BX44" s="21"/>
      <c r="BY44" s="21"/>
      <c r="BZ44" s="21"/>
      <c r="CA44" s="21"/>
    </row>
    <row r="45" spans="1:79" ht="15.75" customHeight="1" x14ac:dyDescent="0.2">
      <c r="A45" s="28" t="s">
        <v>254</v>
      </c>
      <c r="B45" s="21">
        <v>8814</v>
      </c>
      <c r="C45" s="21">
        <v>4126</v>
      </c>
      <c r="D45" s="21">
        <v>4688</v>
      </c>
      <c r="E45" s="21" t="s">
        <v>53</v>
      </c>
      <c r="F45" s="21"/>
      <c r="G45" s="21" t="s">
        <v>255</v>
      </c>
      <c r="H45" s="21" t="s">
        <v>122</v>
      </c>
      <c r="I45" s="21" t="s">
        <v>256</v>
      </c>
      <c r="J45" s="21" t="s">
        <v>106</v>
      </c>
      <c r="K45" s="21" t="s">
        <v>125</v>
      </c>
      <c r="L45" s="21" t="s">
        <v>57</v>
      </c>
      <c r="M45" s="21" t="s">
        <v>257</v>
      </c>
      <c r="N45" s="21" t="s">
        <v>58</v>
      </c>
      <c r="O45" s="39" t="s">
        <v>578</v>
      </c>
      <c r="P45" s="21" t="s">
        <v>82</v>
      </c>
      <c r="Q45" s="21" t="s">
        <v>83</v>
      </c>
      <c r="R45" s="21" t="s">
        <v>258</v>
      </c>
      <c r="S45" s="21">
        <v>1</v>
      </c>
      <c r="T45" s="21" t="s">
        <v>85</v>
      </c>
      <c r="U45" s="21" t="s">
        <v>62</v>
      </c>
      <c r="V45" s="21" t="s">
        <v>64</v>
      </c>
      <c r="W45" s="21" t="s">
        <v>55</v>
      </c>
      <c r="X45" s="21" t="s">
        <v>65</v>
      </c>
      <c r="Y45" s="21" t="s">
        <v>99</v>
      </c>
      <c r="Z45" s="21" t="s">
        <v>64</v>
      </c>
      <c r="AA45" s="21" t="s">
        <v>64</v>
      </c>
      <c r="AB45" s="21" t="s">
        <v>64</v>
      </c>
      <c r="AC45" s="21" t="s">
        <v>67</v>
      </c>
      <c r="AD45" s="21">
        <v>-0.02</v>
      </c>
      <c r="AE45" s="21">
        <v>2.4009999999999999E-3</v>
      </c>
      <c r="AF45" s="21" t="s">
        <v>68</v>
      </c>
      <c r="AG45" s="21" t="s">
        <v>259</v>
      </c>
      <c r="AH45" s="21" t="s">
        <v>67</v>
      </c>
      <c r="AI45" s="21" t="s">
        <v>67</v>
      </c>
      <c r="AJ45" s="21" t="s">
        <v>55</v>
      </c>
      <c r="AK45" s="21" t="s">
        <v>70</v>
      </c>
      <c r="AL45" s="39" t="s">
        <v>553</v>
      </c>
      <c r="AM45" s="21" t="s">
        <v>233</v>
      </c>
      <c r="AN45" s="21" t="s">
        <v>67</v>
      </c>
      <c r="AO45" s="21" t="s">
        <v>67</v>
      </c>
      <c r="AP45" s="21" t="s">
        <v>126</v>
      </c>
      <c r="AQ45" s="21" t="s">
        <v>67</v>
      </c>
      <c r="AR45" s="21" t="s">
        <v>70</v>
      </c>
      <c r="AS45" s="21" t="s">
        <v>67</v>
      </c>
      <c r="AT45" s="21" t="s">
        <v>70</v>
      </c>
      <c r="AU45" s="21" t="s">
        <v>67</v>
      </c>
      <c r="AV45" s="21" t="s">
        <v>70</v>
      </c>
      <c r="AW45" s="21" t="s">
        <v>67</v>
      </c>
      <c r="AX45" s="21" t="s">
        <v>70</v>
      </c>
      <c r="AY45" s="21" t="s">
        <v>70</v>
      </c>
      <c r="AZ45" s="21" t="s">
        <v>70</v>
      </c>
      <c r="BA45" s="21" t="s">
        <v>70</v>
      </c>
      <c r="BB45" s="21" t="s">
        <v>70</v>
      </c>
      <c r="BC45" s="21" t="s">
        <v>67</v>
      </c>
      <c r="BD45" s="21" t="s">
        <v>260</v>
      </c>
      <c r="BE45" s="21" t="str">
        <f t="shared" si="0"/>
        <v>.</v>
      </c>
      <c r="BF45" s="39" t="s">
        <v>55</v>
      </c>
      <c r="BG45" s="39" t="s">
        <v>702</v>
      </c>
      <c r="BH45" s="21"/>
      <c r="BI45" s="21"/>
      <c r="BJ45" s="21"/>
      <c r="BK45" s="21"/>
      <c r="BL45" s="21"/>
      <c r="BM45" s="21"/>
      <c r="BN45" s="21"/>
      <c r="BO45" s="21"/>
      <c r="BP45" s="21"/>
      <c r="BQ45" s="21"/>
      <c r="BR45" s="21"/>
      <c r="BS45" s="21"/>
      <c r="BT45" s="21"/>
      <c r="BU45" s="21"/>
      <c r="BV45" s="21"/>
      <c r="BW45" s="21"/>
      <c r="BX45" s="21"/>
      <c r="BY45" s="21"/>
      <c r="BZ45" s="21"/>
      <c r="CA45" s="21"/>
    </row>
    <row r="46" spans="1:79" ht="15.75" customHeight="1" x14ac:dyDescent="0.2">
      <c r="A46" s="28" t="s">
        <v>261</v>
      </c>
      <c r="B46" s="21">
        <v>8865</v>
      </c>
      <c r="C46" s="21">
        <v>4150</v>
      </c>
      <c r="D46" s="21">
        <v>4715</v>
      </c>
      <c r="E46" s="21" t="s">
        <v>53</v>
      </c>
      <c r="F46" s="21"/>
      <c r="G46" s="21" t="s">
        <v>255</v>
      </c>
      <c r="H46" s="21" t="s">
        <v>122</v>
      </c>
      <c r="I46" s="21" t="s">
        <v>256</v>
      </c>
      <c r="J46" s="21" t="s">
        <v>106</v>
      </c>
      <c r="K46" s="21" t="s">
        <v>125</v>
      </c>
      <c r="L46" s="21" t="s">
        <v>57</v>
      </c>
      <c r="M46" s="21" t="s">
        <v>257</v>
      </c>
      <c r="N46" s="21" t="s">
        <v>58</v>
      </c>
      <c r="O46" s="39" t="s">
        <v>578</v>
      </c>
      <c r="P46" s="21" t="s">
        <v>82</v>
      </c>
      <c r="Q46" s="21" t="s">
        <v>83</v>
      </c>
      <c r="R46" s="21" t="s">
        <v>258</v>
      </c>
      <c r="S46" s="21">
        <v>1</v>
      </c>
      <c r="T46" s="21" t="s">
        <v>85</v>
      </c>
      <c r="U46" s="21" t="s">
        <v>62</v>
      </c>
      <c r="V46" s="21" t="s">
        <v>64</v>
      </c>
      <c r="W46" s="21" t="s">
        <v>55</v>
      </c>
      <c r="X46" s="21" t="s">
        <v>65</v>
      </c>
      <c r="Y46" s="21" t="s">
        <v>99</v>
      </c>
      <c r="Z46" s="21" t="s">
        <v>64</v>
      </c>
      <c r="AA46" s="21" t="s">
        <v>64</v>
      </c>
      <c r="AB46" s="21" t="s">
        <v>64</v>
      </c>
      <c r="AC46" s="21" t="s">
        <v>67</v>
      </c>
      <c r="AD46" s="21">
        <v>-5.0999999999999997E-2</v>
      </c>
      <c r="AE46" s="21">
        <v>3.9690000000000003E-3</v>
      </c>
      <c r="AF46" s="21" t="s">
        <v>68</v>
      </c>
      <c r="AG46" s="21" t="s">
        <v>259</v>
      </c>
      <c r="AH46" s="21" t="s">
        <v>67</v>
      </c>
      <c r="AI46" s="21" t="s">
        <v>67</v>
      </c>
      <c r="AJ46" s="21" t="s">
        <v>55</v>
      </c>
      <c r="AK46" s="21" t="s">
        <v>70</v>
      </c>
      <c r="AL46" s="39" t="s">
        <v>553</v>
      </c>
      <c r="AM46" s="21" t="s">
        <v>233</v>
      </c>
      <c r="AN46" s="21" t="s">
        <v>67</v>
      </c>
      <c r="AO46" s="21" t="s">
        <v>67</v>
      </c>
      <c r="AP46" s="21" t="s">
        <v>126</v>
      </c>
      <c r="AQ46" s="21" t="s">
        <v>67</v>
      </c>
      <c r="AR46" s="21" t="s">
        <v>70</v>
      </c>
      <c r="AS46" s="21" t="s">
        <v>67</v>
      </c>
      <c r="AT46" s="21" t="s">
        <v>70</v>
      </c>
      <c r="AU46" s="21" t="s">
        <v>67</v>
      </c>
      <c r="AV46" s="21" t="s">
        <v>70</v>
      </c>
      <c r="AW46" s="21" t="s">
        <v>67</v>
      </c>
      <c r="AX46" s="21" t="s">
        <v>70</v>
      </c>
      <c r="AY46" s="21" t="s">
        <v>70</v>
      </c>
      <c r="AZ46" s="21" t="s">
        <v>70</v>
      </c>
      <c r="BA46" s="21" t="s">
        <v>70</v>
      </c>
      <c r="BB46" s="21" t="s">
        <v>70</v>
      </c>
      <c r="BC46" s="21" t="s">
        <v>67</v>
      </c>
      <c r="BD46" s="21" t="s">
        <v>260</v>
      </c>
      <c r="BE46" s="21" t="str">
        <f t="shared" si="0"/>
        <v>.</v>
      </c>
      <c r="BF46" s="39" t="s">
        <v>55</v>
      </c>
      <c r="BG46" s="39" t="s">
        <v>703</v>
      </c>
      <c r="BH46" s="21"/>
      <c r="BI46" s="21"/>
      <c r="BJ46" s="21"/>
      <c r="BK46" s="21"/>
      <c r="BL46" s="21"/>
      <c r="BM46" s="21"/>
      <c r="BN46" s="21"/>
      <c r="BO46" s="21"/>
      <c r="BP46" s="21"/>
      <c r="BQ46" s="21"/>
      <c r="BR46" s="21"/>
      <c r="BS46" s="21"/>
      <c r="BT46" s="21"/>
      <c r="BU46" s="21"/>
      <c r="BV46" s="21"/>
      <c r="BW46" s="21"/>
      <c r="BX46" s="21"/>
      <c r="BY46" s="21"/>
      <c r="BZ46" s="21"/>
      <c r="CA46" s="21"/>
    </row>
    <row r="47" spans="1:79" ht="15.75" customHeight="1" x14ac:dyDescent="0.2">
      <c r="A47" s="21" t="s">
        <v>262</v>
      </c>
      <c r="B47" s="21">
        <v>48</v>
      </c>
      <c r="C47" s="21">
        <v>25</v>
      </c>
      <c r="D47" s="21">
        <v>23</v>
      </c>
      <c r="E47" s="21" t="s">
        <v>53</v>
      </c>
      <c r="F47" s="21"/>
      <c r="G47" s="21" t="s">
        <v>263</v>
      </c>
      <c r="H47" s="21" t="s">
        <v>105</v>
      </c>
      <c r="I47" s="21" t="s">
        <v>56</v>
      </c>
      <c r="J47" s="21" t="s">
        <v>106</v>
      </c>
      <c r="K47" s="21" t="s">
        <v>78</v>
      </c>
      <c r="L47" s="21" t="s">
        <v>123</v>
      </c>
      <c r="M47" s="39" t="s">
        <v>264</v>
      </c>
      <c r="N47" s="21" t="s">
        <v>58</v>
      </c>
      <c r="O47" s="39" t="s">
        <v>704</v>
      </c>
      <c r="P47" s="21" t="s">
        <v>82</v>
      </c>
      <c r="Q47" s="21" t="s">
        <v>83</v>
      </c>
      <c r="R47" s="21" t="s">
        <v>98</v>
      </c>
      <c r="S47" s="21">
        <v>4</v>
      </c>
      <c r="T47" s="21" t="s">
        <v>61</v>
      </c>
      <c r="U47" s="21" t="s">
        <v>62</v>
      </c>
      <c r="V47" s="21" t="s">
        <v>63</v>
      </c>
      <c r="W47" s="21" t="s">
        <v>64</v>
      </c>
      <c r="X47" s="21" t="s">
        <v>266</v>
      </c>
      <c r="Y47" s="21" t="s">
        <v>99</v>
      </c>
      <c r="Z47" s="21" t="s">
        <v>64</v>
      </c>
      <c r="AA47" s="21" t="s">
        <v>64</v>
      </c>
      <c r="AB47" s="21" t="s">
        <v>64</v>
      </c>
      <c r="AC47" s="29" t="s">
        <v>67</v>
      </c>
      <c r="AD47" s="30">
        <v>-8.4699999999999998E-2</v>
      </c>
      <c r="AE47" s="21">
        <f t="shared" ref="AE47:AE49" si="4">B47/(C47*D47)+AD47^2/(2*B47)</f>
        <v>8.3552990973731894E-2</v>
      </c>
      <c r="AF47" s="21" t="s">
        <v>68</v>
      </c>
      <c r="AG47" s="39" t="s">
        <v>673</v>
      </c>
      <c r="AH47" s="21" t="s">
        <v>100</v>
      </c>
      <c r="AI47" s="21" t="s">
        <v>67</v>
      </c>
      <c r="AJ47" s="21" t="s">
        <v>55</v>
      </c>
      <c r="AK47" s="21" t="s">
        <v>70</v>
      </c>
      <c r="AL47" s="39" t="s">
        <v>554</v>
      </c>
      <c r="AM47" s="21" t="s">
        <v>70</v>
      </c>
      <c r="AN47" s="21" t="s">
        <v>67</v>
      </c>
      <c r="AO47" s="21" t="s">
        <v>67</v>
      </c>
      <c r="AP47" s="21" t="s">
        <v>126</v>
      </c>
      <c r="AQ47" s="21" t="s">
        <v>67</v>
      </c>
      <c r="AR47" s="21" t="s">
        <v>70</v>
      </c>
      <c r="AS47" s="21" t="s">
        <v>67</v>
      </c>
      <c r="AT47" s="21" t="s">
        <v>72</v>
      </c>
      <c r="AU47" s="21" t="s">
        <v>72</v>
      </c>
      <c r="AV47" s="21" t="s">
        <v>67</v>
      </c>
      <c r="AW47" s="21" t="s">
        <v>70</v>
      </c>
      <c r="AX47" s="21" t="s">
        <v>70</v>
      </c>
      <c r="AY47" s="21" t="s">
        <v>72</v>
      </c>
      <c r="AZ47" s="21" t="s">
        <v>70</v>
      </c>
      <c r="BA47" s="21" t="s">
        <v>67</v>
      </c>
      <c r="BB47" s="21" t="s">
        <v>70</v>
      </c>
      <c r="BC47" s="21" t="s">
        <v>70</v>
      </c>
      <c r="BD47" s="21" t="s">
        <v>267</v>
      </c>
      <c r="BE47" s="21" t="str">
        <f t="shared" si="0"/>
        <v>.</v>
      </c>
      <c r="BF47" s="39" t="s">
        <v>55</v>
      </c>
      <c r="BG47" s="39" t="s">
        <v>637</v>
      </c>
      <c r="BH47" s="21"/>
      <c r="BI47" s="21"/>
      <c r="BJ47" s="21"/>
      <c r="BK47" s="21"/>
      <c r="BL47" s="21"/>
      <c r="BM47" s="21"/>
      <c r="BN47" s="21"/>
      <c r="BO47" s="21"/>
      <c r="BP47" s="21"/>
      <c r="BQ47" s="21"/>
      <c r="BR47" s="21"/>
      <c r="BS47" s="21"/>
      <c r="BT47" s="21"/>
      <c r="BU47" s="21"/>
      <c r="BV47" s="21"/>
      <c r="BW47" s="21"/>
      <c r="BX47" s="21"/>
      <c r="BY47" s="21"/>
      <c r="BZ47" s="21"/>
      <c r="CA47" s="21"/>
    </row>
    <row r="48" spans="1:79" ht="15.75" customHeight="1" x14ac:dyDescent="0.2">
      <c r="A48" s="21" t="s">
        <v>268</v>
      </c>
      <c r="B48" s="21">
        <v>48</v>
      </c>
      <c r="C48" s="21">
        <v>25</v>
      </c>
      <c r="D48" s="21">
        <v>23</v>
      </c>
      <c r="E48" s="21" t="s">
        <v>53</v>
      </c>
      <c r="F48" s="21"/>
      <c r="G48" s="21" t="s">
        <v>263</v>
      </c>
      <c r="H48" s="21" t="s">
        <v>105</v>
      </c>
      <c r="I48" s="21" t="s">
        <v>56</v>
      </c>
      <c r="J48" s="21" t="s">
        <v>106</v>
      </c>
      <c r="K48" s="21" t="s">
        <v>78</v>
      </c>
      <c r="L48" s="21" t="s">
        <v>123</v>
      </c>
      <c r="M48" s="39" t="s">
        <v>264</v>
      </c>
      <c r="N48" s="21" t="s">
        <v>58</v>
      </c>
      <c r="O48" s="39" t="s">
        <v>704</v>
      </c>
      <c r="P48" s="21" t="s">
        <v>82</v>
      </c>
      <c r="Q48" s="21" t="s">
        <v>83</v>
      </c>
      <c r="R48" s="21" t="s">
        <v>98</v>
      </c>
      <c r="S48" s="21">
        <v>4</v>
      </c>
      <c r="T48" s="21" t="s">
        <v>61</v>
      </c>
      <c r="U48" s="21" t="s">
        <v>62</v>
      </c>
      <c r="V48" s="21" t="s">
        <v>63</v>
      </c>
      <c r="W48" s="21" t="s">
        <v>64</v>
      </c>
      <c r="X48" s="21" t="s">
        <v>266</v>
      </c>
      <c r="Y48" s="21" t="s">
        <v>86</v>
      </c>
      <c r="Z48" s="21" t="s">
        <v>64</v>
      </c>
      <c r="AA48" s="21" t="s">
        <v>64</v>
      </c>
      <c r="AB48" s="21" t="s">
        <v>64</v>
      </c>
      <c r="AC48" s="29" t="s">
        <v>67</v>
      </c>
      <c r="AD48" s="30">
        <v>0.13930000000000001</v>
      </c>
      <c r="AE48" s="21">
        <f t="shared" si="4"/>
        <v>8.3680390973731894E-2</v>
      </c>
      <c r="AF48" s="21" t="s">
        <v>68</v>
      </c>
      <c r="AG48" s="39" t="s">
        <v>673</v>
      </c>
      <c r="AH48" s="21" t="s">
        <v>100</v>
      </c>
      <c r="AI48" s="21" t="s">
        <v>67</v>
      </c>
      <c r="AJ48" s="21" t="s">
        <v>55</v>
      </c>
      <c r="AK48" s="21" t="s">
        <v>70</v>
      </c>
      <c r="AL48" s="39" t="s">
        <v>554</v>
      </c>
      <c r="AM48" s="21" t="s">
        <v>70</v>
      </c>
      <c r="AN48" s="21" t="s">
        <v>67</v>
      </c>
      <c r="AO48" s="21" t="s">
        <v>67</v>
      </c>
      <c r="AP48" s="21" t="s">
        <v>126</v>
      </c>
      <c r="AQ48" s="21" t="s">
        <v>67</v>
      </c>
      <c r="AR48" s="21" t="s">
        <v>70</v>
      </c>
      <c r="AS48" s="21" t="s">
        <v>67</v>
      </c>
      <c r="AT48" s="21" t="s">
        <v>72</v>
      </c>
      <c r="AU48" s="21" t="s">
        <v>72</v>
      </c>
      <c r="AV48" s="21" t="s">
        <v>67</v>
      </c>
      <c r="AW48" s="21" t="s">
        <v>70</v>
      </c>
      <c r="AX48" s="21" t="s">
        <v>70</v>
      </c>
      <c r="AY48" s="21" t="s">
        <v>72</v>
      </c>
      <c r="AZ48" s="21" t="s">
        <v>70</v>
      </c>
      <c r="BA48" s="21" t="s">
        <v>67</v>
      </c>
      <c r="BB48" s="21" t="s">
        <v>70</v>
      </c>
      <c r="BC48" s="21" t="s">
        <v>70</v>
      </c>
      <c r="BD48" s="21" t="s">
        <v>267</v>
      </c>
      <c r="BE48" s="21" t="str">
        <f t="shared" si="0"/>
        <v>.</v>
      </c>
      <c r="BF48" s="39" t="s">
        <v>55</v>
      </c>
      <c r="BG48" s="39" t="s">
        <v>636</v>
      </c>
      <c r="BH48" s="21"/>
      <c r="BI48" s="21"/>
      <c r="BJ48" s="21"/>
      <c r="BK48" s="21"/>
      <c r="BL48" s="21"/>
      <c r="BM48" s="21"/>
      <c r="BN48" s="21"/>
      <c r="BO48" s="21"/>
      <c r="BP48" s="21"/>
      <c r="BQ48" s="21"/>
      <c r="BR48" s="21"/>
      <c r="BS48" s="21"/>
      <c r="BT48" s="21"/>
      <c r="BU48" s="21"/>
      <c r="BV48" s="21"/>
      <c r="BW48" s="21"/>
      <c r="BX48" s="21"/>
      <c r="BY48" s="21"/>
      <c r="BZ48" s="21"/>
      <c r="CA48" s="21"/>
    </row>
    <row r="49" spans="1:79" ht="15.75" customHeight="1" x14ac:dyDescent="0.2">
      <c r="A49" s="32" t="s">
        <v>269</v>
      </c>
      <c r="B49" s="21">
        <v>55</v>
      </c>
      <c r="C49" s="21">
        <v>22</v>
      </c>
      <c r="D49" s="21">
        <v>33</v>
      </c>
      <c r="E49" s="21" t="s">
        <v>53</v>
      </c>
      <c r="F49" s="21"/>
      <c r="G49" s="39" t="s">
        <v>705</v>
      </c>
      <c r="H49" s="21" t="s">
        <v>122</v>
      </c>
      <c r="I49" s="21" t="s">
        <v>270</v>
      </c>
      <c r="J49" s="21" t="s">
        <v>106</v>
      </c>
      <c r="K49" s="21" t="s">
        <v>78</v>
      </c>
      <c r="L49" s="21" t="s">
        <v>57</v>
      </c>
      <c r="M49" s="39" t="s">
        <v>555</v>
      </c>
      <c r="N49" s="21" t="s">
        <v>58</v>
      </c>
      <c r="O49" s="39" t="s">
        <v>706</v>
      </c>
      <c r="P49" s="21" t="s">
        <v>82</v>
      </c>
      <c r="Q49" s="21" t="s">
        <v>107</v>
      </c>
      <c r="R49" s="21" t="s">
        <v>55</v>
      </c>
      <c r="S49" s="21">
        <v>3</v>
      </c>
      <c r="T49" s="21" t="s">
        <v>85</v>
      </c>
      <c r="U49" s="21" t="s">
        <v>62</v>
      </c>
      <c r="V49" s="21" t="s">
        <v>63</v>
      </c>
      <c r="W49" s="21" t="s">
        <v>64</v>
      </c>
      <c r="X49" s="21" t="s">
        <v>65</v>
      </c>
      <c r="Y49" s="21" t="s">
        <v>134</v>
      </c>
      <c r="Z49" s="21" t="s">
        <v>64</v>
      </c>
      <c r="AA49" s="21" t="s">
        <v>63</v>
      </c>
      <c r="AB49" s="21" t="s">
        <v>64</v>
      </c>
      <c r="AC49" s="29" t="s">
        <v>67</v>
      </c>
      <c r="AD49" s="30">
        <v>-0.56379999999999997</v>
      </c>
      <c r="AE49" s="21">
        <f t="shared" si="4"/>
        <v>7.8647307030303037E-2</v>
      </c>
      <c r="AF49" s="21" t="s">
        <v>68</v>
      </c>
      <c r="AG49" s="39" t="s">
        <v>673</v>
      </c>
      <c r="AH49" s="21" t="s">
        <v>100</v>
      </c>
      <c r="AI49" s="21" t="s">
        <v>67</v>
      </c>
      <c r="AJ49" s="21" t="s">
        <v>55</v>
      </c>
      <c r="AK49" s="21" t="s">
        <v>70</v>
      </c>
      <c r="AL49" s="39" t="s">
        <v>707</v>
      </c>
      <c r="AM49" s="21" t="s">
        <v>70</v>
      </c>
      <c r="AN49" s="21" t="s">
        <v>67</v>
      </c>
      <c r="AO49" s="21" t="s">
        <v>67</v>
      </c>
      <c r="AP49" s="21" t="s">
        <v>126</v>
      </c>
      <c r="AQ49" s="21" t="s">
        <v>67</v>
      </c>
      <c r="AR49" s="21" t="s">
        <v>70</v>
      </c>
      <c r="AS49" s="21" t="s">
        <v>67</v>
      </c>
      <c r="AT49" s="21" t="s">
        <v>72</v>
      </c>
      <c r="AU49" s="21" t="s">
        <v>72</v>
      </c>
      <c r="AV49" s="21" t="s">
        <v>72</v>
      </c>
      <c r="AW49" s="21" t="s">
        <v>70</v>
      </c>
      <c r="AX49" s="21" t="s">
        <v>70</v>
      </c>
      <c r="AY49" s="21" t="s">
        <v>70</v>
      </c>
      <c r="AZ49" s="21" t="s">
        <v>70</v>
      </c>
      <c r="BA49" s="21" t="s">
        <v>70</v>
      </c>
      <c r="BB49" s="21" t="s">
        <v>70</v>
      </c>
      <c r="BC49" s="21" t="s">
        <v>70</v>
      </c>
      <c r="BD49" s="21" t="s">
        <v>271</v>
      </c>
      <c r="BE49" s="21" t="str">
        <f t="shared" si="0"/>
        <v>.</v>
      </c>
      <c r="BF49" s="39" t="s">
        <v>55</v>
      </c>
      <c r="BG49" s="21" t="s">
        <v>272</v>
      </c>
      <c r="BH49" s="21"/>
      <c r="BI49" s="21"/>
      <c r="BJ49" s="21"/>
      <c r="BK49" s="21"/>
      <c r="BL49" s="21"/>
      <c r="BM49" s="21"/>
      <c r="BN49" s="21"/>
      <c r="BO49" s="21"/>
      <c r="BP49" s="21"/>
      <c r="BQ49" s="21"/>
      <c r="BR49" s="21"/>
      <c r="BS49" s="21"/>
      <c r="BT49" s="21"/>
      <c r="BU49" s="21"/>
      <c r="BV49" s="21"/>
      <c r="BW49" s="21"/>
      <c r="BX49" s="21"/>
      <c r="BY49" s="21"/>
      <c r="BZ49" s="21"/>
      <c r="CA49" s="21"/>
    </row>
    <row r="50" spans="1:79" ht="15.75" customHeight="1" x14ac:dyDescent="0.2">
      <c r="A50" s="21" t="s">
        <v>273</v>
      </c>
      <c r="B50" s="21">
        <v>28</v>
      </c>
      <c r="C50" s="21">
        <v>14</v>
      </c>
      <c r="D50" s="21">
        <v>14</v>
      </c>
      <c r="E50" s="21" t="s">
        <v>53</v>
      </c>
      <c r="F50" s="21"/>
      <c r="G50" s="39" t="s">
        <v>503</v>
      </c>
      <c r="H50" s="21" t="s">
        <v>105</v>
      </c>
      <c r="I50" s="21" t="s">
        <v>56</v>
      </c>
      <c r="J50" s="21" t="s">
        <v>106</v>
      </c>
      <c r="K50" s="21" t="s">
        <v>116</v>
      </c>
      <c r="L50" s="21" t="s">
        <v>95</v>
      </c>
      <c r="M50" s="21" t="s">
        <v>274</v>
      </c>
      <c r="N50" s="21" t="s">
        <v>80</v>
      </c>
      <c r="O50" s="39" t="s">
        <v>275</v>
      </c>
      <c r="P50" s="21" t="s">
        <v>82</v>
      </c>
      <c r="Q50" s="21" t="s">
        <v>222</v>
      </c>
      <c r="R50" s="21" t="s">
        <v>258</v>
      </c>
      <c r="S50" s="21">
        <v>20</v>
      </c>
      <c r="T50" s="21" t="s">
        <v>61</v>
      </c>
      <c r="U50" s="21" t="s">
        <v>62</v>
      </c>
      <c r="V50" s="21" t="s">
        <v>64</v>
      </c>
      <c r="W50" s="21" t="s">
        <v>55</v>
      </c>
      <c r="X50" s="21" t="s">
        <v>65</v>
      </c>
      <c r="Y50" s="21" t="s">
        <v>99</v>
      </c>
      <c r="Z50" s="21" t="s">
        <v>64</v>
      </c>
      <c r="AA50" s="21" t="s">
        <v>63</v>
      </c>
      <c r="AB50" s="21" t="s">
        <v>63</v>
      </c>
      <c r="AC50" s="21" t="s">
        <v>70</v>
      </c>
      <c r="AD50" s="21">
        <v>1.1313</v>
      </c>
      <c r="AE50" s="21">
        <v>0.16569999999999999</v>
      </c>
      <c r="AF50" s="21" t="s">
        <v>68</v>
      </c>
      <c r="AG50" s="21" t="s">
        <v>69</v>
      </c>
      <c r="AH50" s="21" t="s">
        <v>67</v>
      </c>
      <c r="AI50" s="21" t="s">
        <v>70</v>
      </c>
      <c r="AJ50" s="39" t="s">
        <v>514</v>
      </c>
      <c r="AK50" s="21" t="s">
        <v>70</v>
      </c>
      <c r="AL50" s="39" t="s">
        <v>556</v>
      </c>
      <c r="AM50" s="21" t="s">
        <v>233</v>
      </c>
      <c r="AN50" s="21" t="s">
        <v>70</v>
      </c>
      <c r="AO50" s="21" t="s">
        <v>67</v>
      </c>
      <c r="AP50" s="21" t="s">
        <v>70</v>
      </c>
      <c r="AQ50" s="21" t="s">
        <v>67</v>
      </c>
      <c r="AR50" s="21" t="s">
        <v>67</v>
      </c>
      <c r="AS50" s="21" t="s">
        <v>67</v>
      </c>
      <c r="AT50" s="21" t="s">
        <v>72</v>
      </c>
      <c r="AU50" s="21" t="s">
        <v>72</v>
      </c>
      <c r="AV50" s="21" t="s">
        <v>67</v>
      </c>
      <c r="AW50" s="21" t="s">
        <v>70</v>
      </c>
      <c r="AX50" s="21" t="s">
        <v>70</v>
      </c>
      <c r="AY50" s="21" t="s">
        <v>70</v>
      </c>
      <c r="AZ50" s="21" t="s">
        <v>70</v>
      </c>
      <c r="BA50" s="21" t="s">
        <v>70</v>
      </c>
      <c r="BB50" s="21" t="s">
        <v>70</v>
      </c>
      <c r="BC50" s="21" t="s">
        <v>70</v>
      </c>
      <c r="BD50" s="21" t="s">
        <v>276</v>
      </c>
      <c r="BE50" s="21" t="str">
        <f t="shared" si="0"/>
        <v>.</v>
      </c>
      <c r="BF50" s="39" t="s">
        <v>55</v>
      </c>
      <c r="BG50" s="39" t="s">
        <v>638</v>
      </c>
      <c r="BH50" s="21"/>
      <c r="BI50" s="21"/>
      <c r="BJ50" s="21"/>
      <c r="BK50" s="21"/>
      <c r="BL50" s="21"/>
      <c r="BM50" s="21"/>
      <c r="BN50" s="21"/>
      <c r="BO50" s="21"/>
      <c r="BP50" s="21"/>
      <c r="BQ50" s="21"/>
      <c r="BR50" s="21"/>
      <c r="BS50" s="21"/>
      <c r="BT50" s="21"/>
      <c r="BU50" s="21"/>
      <c r="BV50" s="21"/>
      <c r="BW50" s="21"/>
      <c r="BX50" s="21"/>
      <c r="BY50" s="21"/>
      <c r="BZ50" s="21"/>
      <c r="CA50" s="21"/>
    </row>
    <row r="51" spans="1:79" ht="15.75" customHeight="1" x14ac:dyDescent="0.2">
      <c r="A51" s="21" t="s">
        <v>277</v>
      </c>
      <c r="B51" s="21">
        <v>42</v>
      </c>
      <c r="C51" s="21">
        <v>21</v>
      </c>
      <c r="D51" s="21">
        <v>21</v>
      </c>
      <c r="E51" s="21" t="s">
        <v>53</v>
      </c>
      <c r="F51" s="21"/>
      <c r="G51" s="39" t="s">
        <v>504</v>
      </c>
      <c r="H51" s="21" t="s">
        <v>105</v>
      </c>
      <c r="I51" s="21" t="s">
        <v>56</v>
      </c>
      <c r="J51" s="21" t="s">
        <v>106</v>
      </c>
      <c r="K51" s="21" t="s">
        <v>116</v>
      </c>
      <c r="L51" s="21" t="s">
        <v>95</v>
      </c>
      <c r="M51" s="21" t="s">
        <v>274</v>
      </c>
      <c r="N51" s="21" t="s">
        <v>80</v>
      </c>
      <c r="O51" s="21" t="s">
        <v>275</v>
      </c>
      <c r="P51" s="21" t="s">
        <v>82</v>
      </c>
      <c r="Q51" s="21" t="s">
        <v>222</v>
      </c>
      <c r="R51" s="21" t="s">
        <v>258</v>
      </c>
      <c r="S51" s="21">
        <v>20</v>
      </c>
      <c r="T51" s="21" t="s">
        <v>61</v>
      </c>
      <c r="U51" s="21" t="s">
        <v>62</v>
      </c>
      <c r="V51" s="21" t="s">
        <v>64</v>
      </c>
      <c r="W51" s="21" t="s">
        <v>55</v>
      </c>
      <c r="X51" s="21" t="s">
        <v>65</v>
      </c>
      <c r="Y51" s="21" t="s">
        <v>99</v>
      </c>
      <c r="Z51" s="21" t="s">
        <v>64</v>
      </c>
      <c r="AA51" s="21" t="s">
        <v>63</v>
      </c>
      <c r="AB51" s="21" t="s">
        <v>64</v>
      </c>
      <c r="AC51" s="21" t="s">
        <v>70</v>
      </c>
      <c r="AD51" s="21">
        <v>0.64539999999999997</v>
      </c>
      <c r="AE51" s="21">
        <v>0.1002</v>
      </c>
      <c r="AF51" s="21" t="s">
        <v>68</v>
      </c>
      <c r="AG51" s="21" t="s">
        <v>69</v>
      </c>
      <c r="AH51" s="21" t="s">
        <v>67</v>
      </c>
      <c r="AI51" s="21" t="s">
        <v>70</v>
      </c>
      <c r="AJ51" s="39" t="s">
        <v>514</v>
      </c>
      <c r="AK51" s="21" t="s">
        <v>70</v>
      </c>
      <c r="AL51" s="39" t="s">
        <v>556</v>
      </c>
      <c r="AM51" s="21" t="s">
        <v>233</v>
      </c>
      <c r="AN51" s="21" t="s">
        <v>67</v>
      </c>
      <c r="AO51" s="21" t="s">
        <v>67</v>
      </c>
      <c r="AP51" s="21" t="s">
        <v>70</v>
      </c>
      <c r="AQ51" s="21" t="s">
        <v>67</v>
      </c>
      <c r="AR51" s="21" t="s">
        <v>67</v>
      </c>
      <c r="AS51" s="21" t="s">
        <v>67</v>
      </c>
      <c r="AT51" s="21" t="s">
        <v>72</v>
      </c>
      <c r="AU51" s="21" t="s">
        <v>72</v>
      </c>
      <c r="AV51" s="21" t="s">
        <v>67</v>
      </c>
      <c r="AW51" s="21" t="s">
        <v>70</v>
      </c>
      <c r="AX51" s="21" t="s">
        <v>70</v>
      </c>
      <c r="AY51" s="21" t="s">
        <v>70</v>
      </c>
      <c r="AZ51" s="21" t="s">
        <v>70</v>
      </c>
      <c r="BA51" s="21" t="s">
        <v>70</v>
      </c>
      <c r="BB51" s="21" t="s">
        <v>70</v>
      </c>
      <c r="BC51" s="21" t="s">
        <v>70</v>
      </c>
      <c r="BD51" s="21" t="s">
        <v>276</v>
      </c>
      <c r="BE51" s="21" t="str">
        <f t="shared" si="0"/>
        <v>.</v>
      </c>
      <c r="BF51" s="39" t="s">
        <v>55</v>
      </c>
      <c r="BG51" s="39" t="s">
        <v>708</v>
      </c>
      <c r="BH51" s="21"/>
      <c r="BI51" s="21"/>
      <c r="BJ51" s="21"/>
      <c r="BK51" s="21"/>
      <c r="BL51" s="21"/>
      <c r="BM51" s="21"/>
      <c r="BN51" s="21"/>
      <c r="BO51" s="21"/>
      <c r="BP51" s="21"/>
      <c r="BQ51" s="21"/>
      <c r="BR51" s="21"/>
      <c r="BS51" s="21"/>
      <c r="BT51" s="21"/>
      <c r="BU51" s="21"/>
      <c r="BV51" s="21"/>
      <c r="BW51" s="21"/>
      <c r="BX51" s="21"/>
      <c r="BY51" s="21"/>
      <c r="BZ51" s="21"/>
      <c r="CA51" s="21"/>
    </row>
    <row r="52" spans="1:79" ht="15.75" customHeight="1" x14ac:dyDescent="0.2">
      <c r="A52" s="21" t="s">
        <v>278</v>
      </c>
      <c r="B52" s="21">
        <v>67</v>
      </c>
      <c r="C52" s="21">
        <v>34</v>
      </c>
      <c r="D52" s="21">
        <v>33</v>
      </c>
      <c r="E52" s="21" t="s">
        <v>53</v>
      </c>
      <c r="F52" s="21"/>
      <c r="G52" s="39" t="s">
        <v>709</v>
      </c>
      <c r="H52" s="21" t="s">
        <v>105</v>
      </c>
      <c r="I52" s="21" t="s">
        <v>56</v>
      </c>
      <c r="J52" s="21" t="s">
        <v>106</v>
      </c>
      <c r="K52" s="21" t="s">
        <v>116</v>
      </c>
      <c r="L52" s="21" t="s">
        <v>95</v>
      </c>
      <c r="M52" s="21" t="s">
        <v>274</v>
      </c>
      <c r="N52" s="21" t="s">
        <v>80</v>
      </c>
      <c r="O52" s="39" t="s">
        <v>275</v>
      </c>
      <c r="P52" s="21" t="s">
        <v>82</v>
      </c>
      <c r="Q52" s="21" t="s">
        <v>222</v>
      </c>
      <c r="R52" s="21" t="s">
        <v>258</v>
      </c>
      <c r="S52" s="21">
        <v>20</v>
      </c>
      <c r="T52" s="21" t="s">
        <v>61</v>
      </c>
      <c r="U52" s="21" t="s">
        <v>62</v>
      </c>
      <c r="V52" s="21" t="s">
        <v>64</v>
      </c>
      <c r="W52" s="21" t="s">
        <v>55</v>
      </c>
      <c r="X52" s="21" t="s">
        <v>65</v>
      </c>
      <c r="Y52" s="21" t="s">
        <v>99</v>
      </c>
      <c r="Z52" s="21" t="s">
        <v>64</v>
      </c>
      <c r="AA52" s="21" t="s">
        <v>63</v>
      </c>
      <c r="AB52" s="21" t="s">
        <v>63</v>
      </c>
      <c r="AC52" s="21" t="s">
        <v>70</v>
      </c>
      <c r="AD52" s="21">
        <v>0.51859999999999995</v>
      </c>
      <c r="AE52" s="21">
        <v>6.1699999999999998E-2</v>
      </c>
      <c r="AF52" s="21" t="s">
        <v>68</v>
      </c>
      <c r="AG52" s="21" t="s">
        <v>69</v>
      </c>
      <c r="AH52" s="21" t="s">
        <v>67</v>
      </c>
      <c r="AI52" s="21" t="s">
        <v>70</v>
      </c>
      <c r="AJ52" s="39" t="s">
        <v>514</v>
      </c>
      <c r="AK52" s="21" t="s">
        <v>70</v>
      </c>
      <c r="AL52" s="39" t="s">
        <v>556</v>
      </c>
      <c r="AM52" s="21" t="s">
        <v>233</v>
      </c>
      <c r="AN52" s="21" t="s">
        <v>67</v>
      </c>
      <c r="AO52" s="21" t="s">
        <v>67</v>
      </c>
      <c r="AP52" s="21" t="s">
        <v>70</v>
      </c>
      <c r="AQ52" s="21" t="s">
        <v>67</v>
      </c>
      <c r="AR52" s="21" t="s">
        <v>67</v>
      </c>
      <c r="AS52" s="21" t="s">
        <v>67</v>
      </c>
      <c r="AT52" s="21" t="s">
        <v>72</v>
      </c>
      <c r="AU52" s="21" t="s">
        <v>72</v>
      </c>
      <c r="AV52" s="21" t="s">
        <v>67</v>
      </c>
      <c r="AW52" s="21" t="s">
        <v>70</v>
      </c>
      <c r="AX52" s="21" t="s">
        <v>70</v>
      </c>
      <c r="AY52" s="21" t="s">
        <v>72</v>
      </c>
      <c r="AZ52" s="21" t="s">
        <v>70</v>
      </c>
      <c r="BA52" s="21" t="s">
        <v>70</v>
      </c>
      <c r="BB52" s="21" t="s">
        <v>70</v>
      </c>
      <c r="BC52" s="21" t="s">
        <v>70</v>
      </c>
      <c r="BD52" s="21" t="s">
        <v>276</v>
      </c>
      <c r="BE52" s="21" t="str">
        <f t="shared" si="0"/>
        <v>.</v>
      </c>
      <c r="BF52" s="39" t="s">
        <v>55</v>
      </c>
      <c r="BG52" s="39" t="s">
        <v>639</v>
      </c>
      <c r="BH52" s="21"/>
      <c r="BI52" s="21"/>
      <c r="BJ52" s="21"/>
      <c r="BK52" s="21"/>
      <c r="BL52" s="21"/>
      <c r="BM52" s="21"/>
      <c r="BN52" s="21"/>
      <c r="BO52" s="21"/>
      <c r="BP52" s="21"/>
      <c r="BQ52" s="21"/>
      <c r="BR52" s="21"/>
      <c r="BS52" s="21"/>
      <c r="BT52" s="21"/>
      <c r="BU52" s="21"/>
      <c r="BV52" s="21"/>
      <c r="BW52" s="21"/>
      <c r="BX52" s="21"/>
      <c r="BY52" s="21"/>
      <c r="BZ52" s="21"/>
      <c r="CA52" s="21"/>
    </row>
    <row r="53" spans="1:79" ht="15.75" customHeight="1" x14ac:dyDescent="0.2">
      <c r="A53" s="32" t="s">
        <v>279</v>
      </c>
      <c r="B53" s="21">
        <v>209</v>
      </c>
      <c r="C53" s="21">
        <v>105</v>
      </c>
      <c r="D53" s="21">
        <v>104</v>
      </c>
      <c r="E53" s="21" t="s">
        <v>53</v>
      </c>
      <c r="F53" s="21"/>
      <c r="G53" s="21" t="s">
        <v>280</v>
      </c>
      <c r="H53" s="21" t="s">
        <v>76</v>
      </c>
      <c r="I53" s="21" t="s">
        <v>56</v>
      </c>
      <c r="J53" s="21" t="s">
        <v>77</v>
      </c>
      <c r="K53" s="21" t="s">
        <v>116</v>
      </c>
      <c r="L53" s="21" t="s">
        <v>57</v>
      </c>
      <c r="M53" s="21" t="s">
        <v>281</v>
      </c>
      <c r="N53" s="21" t="s">
        <v>80</v>
      </c>
      <c r="O53" s="39" t="s">
        <v>710</v>
      </c>
      <c r="P53" s="21" t="s">
        <v>82</v>
      </c>
      <c r="Q53" s="21" t="s">
        <v>107</v>
      </c>
      <c r="R53" s="21" t="s">
        <v>55</v>
      </c>
      <c r="S53" s="21">
        <v>1</v>
      </c>
      <c r="T53" s="21" t="s">
        <v>85</v>
      </c>
      <c r="U53" s="21" t="s">
        <v>62</v>
      </c>
      <c r="V53" s="21" t="s">
        <v>63</v>
      </c>
      <c r="W53" s="21" t="s">
        <v>63</v>
      </c>
      <c r="X53" s="21" t="s">
        <v>282</v>
      </c>
      <c r="Y53" s="21" t="s">
        <v>66</v>
      </c>
      <c r="Z53" s="21" t="s">
        <v>64</v>
      </c>
      <c r="AA53" s="21" t="s">
        <v>64</v>
      </c>
      <c r="AB53" s="21" t="s">
        <v>64</v>
      </c>
      <c r="AC53" s="21" t="s">
        <v>67</v>
      </c>
      <c r="AD53" s="21">
        <v>3.0000000000000001E-3</v>
      </c>
      <c r="AE53" s="21">
        <v>1.9099999999999999E-2</v>
      </c>
      <c r="AF53" s="21" t="s">
        <v>68</v>
      </c>
      <c r="AG53" s="21" t="s">
        <v>283</v>
      </c>
      <c r="AH53" s="21" t="s">
        <v>70</v>
      </c>
      <c r="AI53" s="21" t="s">
        <v>67</v>
      </c>
      <c r="AJ53" s="21" t="s">
        <v>55</v>
      </c>
      <c r="AK53" s="21" t="s">
        <v>70</v>
      </c>
      <c r="AL53" s="39" t="s">
        <v>557</v>
      </c>
      <c r="AM53" s="21" t="s">
        <v>70</v>
      </c>
      <c r="AN53" s="21" t="s">
        <v>67</v>
      </c>
      <c r="AO53" s="21" t="s">
        <v>67</v>
      </c>
      <c r="AP53" s="21" t="s">
        <v>70</v>
      </c>
      <c r="AQ53" s="21" t="s">
        <v>67</v>
      </c>
      <c r="AR53" s="21" t="s">
        <v>70</v>
      </c>
      <c r="AS53" s="21" t="s">
        <v>67</v>
      </c>
      <c r="AT53" s="21" t="s">
        <v>72</v>
      </c>
      <c r="AU53" s="21" t="s">
        <v>72</v>
      </c>
      <c r="AV53" s="21" t="s">
        <v>72</v>
      </c>
      <c r="AW53" s="21" t="s">
        <v>70</v>
      </c>
      <c r="AX53" s="21" t="s">
        <v>70</v>
      </c>
      <c r="AY53" s="21" t="s">
        <v>72</v>
      </c>
      <c r="AZ53" s="21" t="s">
        <v>70</v>
      </c>
      <c r="BA53" s="21" t="s">
        <v>67</v>
      </c>
      <c r="BB53" s="21" t="s">
        <v>70</v>
      </c>
      <c r="BC53" s="21" t="s">
        <v>70</v>
      </c>
      <c r="BD53" s="21" t="s">
        <v>284</v>
      </c>
      <c r="BE53" s="21" t="str">
        <f t="shared" si="0"/>
        <v>Yes</v>
      </c>
      <c r="BF53" s="39" t="s">
        <v>70</v>
      </c>
      <c r="BG53" s="39" t="s">
        <v>640</v>
      </c>
      <c r="BH53" s="21"/>
      <c r="BI53" s="21"/>
      <c r="BJ53" s="21"/>
      <c r="BK53" s="21"/>
      <c r="BL53" s="21"/>
      <c r="BM53" s="21"/>
      <c r="BN53" s="21"/>
      <c r="BO53" s="21"/>
      <c r="BP53" s="21"/>
      <c r="BQ53" s="21"/>
      <c r="BR53" s="21"/>
      <c r="BS53" s="21"/>
      <c r="BT53" s="21"/>
      <c r="BU53" s="21"/>
      <c r="BV53" s="21"/>
      <c r="BW53" s="21"/>
      <c r="BX53" s="21"/>
      <c r="BY53" s="21"/>
      <c r="BZ53" s="21"/>
      <c r="CA53" s="21"/>
    </row>
    <row r="54" spans="1:79" ht="15.75" customHeight="1" x14ac:dyDescent="0.2">
      <c r="A54" s="21" t="s">
        <v>285</v>
      </c>
      <c r="B54" s="21">
        <v>1589</v>
      </c>
      <c r="C54" s="21">
        <v>786</v>
      </c>
      <c r="D54" s="21">
        <v>804</v>
      </c>
      <c r="E54" s="21" t="s">
        <v>53</v>
      </c>
      <c r="F54" s="21"/>
      <c r="G54" s="21" t="s">
        <v>286</v>
      </c>
      <c r="H54" s="21" t="s">
        <v>76</v>
      </c>
      <c r="I54" s="21" t="s">
        <v>168</v>
      </c>
      <c r="J54" s="21" t="s">
        <v>77</v>
      </c>
      <c r="K54" s="21" t="s">
        <v>78</v>
      </c>
      <c r="L54" s="21" t="s">
        <v>57</v>
      </c>
      <c r="M54" s="21" t="s">
        <v>287</v>
      </c>
      <c r="N54" s="21" t="s">
        <v>58</v>
      </c>
      <c r="O54" s="21" t="s">
        <v>288</v>
      </c>
      <c r="P54" s="21" t="s">
        <v>289</v>
      </c>
      <c r="Q54" s="21" t="s">
        <v>107</v>
      </c>
      <c r="R54" s="21" t="s">
        <v>55</v>
      </c>
      <c r="S54" s="21">
        <v>4</v>
      </c>
      <c r="T54" s="21" t="s">
        <v>61</v>
      </c>
      <c r="U54" s="21" t="s">
        <v>62</v>
      </c>
      <c r="V54" s="21" t="s">
        <v>63</v>
      </c>
      <c r="W54" s="21" t="s">
        <v>64</v>
      </c>
      <c r="X54" s="21" t="s">
        <v>290</v>
      </c>
      <c r="Y54" s="21" t="s">
        <v>66</v>
      </c>
      <c r="Z54" s="21" t="s">
        <v>64</v>
      </c>
      <c r="AA54" s="21" t="s">
        <v>64</v>
      </c>
      <c r="AB54" s="21" t="s">
        <v>64</v>
      </c>
      <c r="AC54" s="21" t="s">
        <v>67</v>
      </c>
      <c r="AD54" s="21">
        <v>2.07E-2</v>
      </c>
      <c r="AE54" s="21">
        <v>2.5000000000000001E-3</v>
      </c>
      <c r="AF54" s="21" t="s">
        <v>68</v>
      </c>
      <c r="AG54" s="21" t="s">
        <v>232</v>
      </c>
      <c r="AH54" s="21" t="s">
        <v>67</v>
      </c>
      <c r="AI54" s="21" t="s">
        <v>70</v>
      </c>
      <c r="AJ54" s="39" t="s">
        <v>575</v>
      </c>
      <c r="AK54" s="21" t="s">
        <v>70</v>
      </c>
      <c r="AL54" s="39" t="s">
        <v>558</v>
      </c>
      <c r="AM54" s="21" t="s">
        <v>233</v>
      </c>
      <c r="AN54" s="21" t="s">
        <v>67</v>
      </c>
      <c r="AO54" s="21" t="s">
        <v>67</v>
      </c>
      <c r="AP54" s="21" t="s">
        <v>70</v>
      </c>
      <c r="AQ54" s="21" t="s">
        <v>70</v>
      </c>
      <c r="AR54" s="21" t="s">
        <v>70</v>
      </c>
      <c r="AS54" s="21" t="s">
        <v>67</v>
      </c>
      <c r="AT54" s="21" t="s">
        <v>72</v>
      </c>
      <c r="AU54" s="21" t="s">
        <v>72</v>
      </c>
      <c r="AV54" s="21" t="s">
        <v>72</v>
      </c>
      <c r="AW54" s="21" t="s">
        <v>70</v>
      </c>
      <c r="AX54" s="21" t="s">
        <v>70</v>
      </c>
      <c r="AY54" s="21" t="s">
        <v>70</v>
      </c>
      <c r="AZ54" s="21" t="s">
        <v>70</v>
      </c>
      <c r="BA54" s="21" t="s">
        <v>67</v>
      </c>
      <c r="BB54" s="21" t="s">
        <v>70</v>
      </c>
      <c r="BC54" s="21" t="s">
        <v>72</v>
      </c>
      <c r="BD54" s="21" t="s">
        <v>232</v>
      </c>
      <c r="BE54" s="21" t="str">
        <f t="shared" si="0"/>
        <v>.</v>
      </c>
      <c r="BF54" s="39" t="s">
        <v>55</v>
      </c>
      <c r="BG54" s="39" t="s">
        <v>711</v>
      </c>
      <c r="BH54" s="21"/>
      <c r="BI54" s="21"/>
      <c r="BJ54" s="21"/>
      <c r="BK54" s="21"/>
      <c r="BL54" s="21"/>
      <c r="BM54" s="21"/>
      <c r="BN54" s="21"/>
      <c r="BO54" s="21"/>
      <c r="BP54" s="21"/>
      <c r="BQ54" s="21"/>
      <c r="BR54" s="21"/>
      <c r="BS54" s="21"/>
      <c r="BT54" s="21"/>
      <c r="BU54" s="21"/>
      <c r="BV54" s="21"/>
      <c r="BW54" s="21"/>
      <c r="BX54" s="21"/>
      <c r="BY54" s="21"/>
      <c r="BZ54" s="21"/>
      <c r="CA54" s="21"/>
    </row>
    <row r="55" spans="1:79" ht="15.75" customHeight="1" x14ac:dyDescent="0.2">
      <c r="A55" s="21" t="s">
        <v>291</v>
      </c>
      <c r="B55" s="21">
        <v>1606</v>
      </c>
      <c r="C55" s="21">
        <v>804</v>
      </c>
      <c r="D55" s="21">
        <v>802</v>
      </c>
      <c r="E55" s="21" t="s">
        <v>53</v>
      </c>
      <c r="F55" s="21"/>
      <c r="G55" s="21" t="s">
        <v>292</v>
      </c>
      <c r="H55" s="21" t="s">
        <v>76</v>
      </c>
      <c r="I55" s="21" t="s">
        <v>168</v>
      </c>
      <c r="J55" s="21" t="s">
        <v>77</v>
      </c>
      <c r="K55" s="21" t="s">
        <v>78</v>
      </c>
      <c r="L55" s="21" t="s">
        <v>57</v>
      </c>
      <c r="M55" s="21" t="s">
        <v>293</v>
      </c>
      <c r="N55" s="21" t="s">
        <v>80</v>
      </c>
      <c r="O55" s="21" t="s">
        <v>294</v>
      </c>
      <c r="P55" s="21" t="s">
        <v>289</v>
      </c>
      <c r="Q55" s="21" t="s">
        <v>107</v>
      </c>
      <c r="R55" s="21" t="s">
        <v>55</v>
      </c>
      <c r="S55" s="21">
        <v>4</v>
      </c>
      <c r="T55" s="21" t="s">
        <v>61</v>
      </c>
      <c r="U55" s="21" t="s">
        <v>62</v>
      </c>
      <c r="V55" s="21" t="s">
        <v>63</v>
      </c>
      <c r="W55" s="21" t="s">
        <v>64</v>
      </c>
      <c r="X55" s="21" t="s">
        <v>290</v>
      </c>
      <c r="Y55" s="21" t="s">
        <v>66</v>
      </c>
      <c r="Z55" s="21" t="s">
        <v>64</v>
      </c>
      <c r="AA55" s="21" t="s">
        <v>64</v>
      </c>
      <c r="AB55" s="21" t="s">
        <v>64</v>
      </c>
      <c r="AC55" s="21" t="s">
        <v>67</v>
      </c>
      <c r="AD55" s="21">
        <v>-1.95E-2</v>
      </c>
      <c r="AE55" s="21">
        <v>2.5000000000000001E-3</v>
      </c>
      <c r="AF55" s="21" t="s">
        <v>68</v>
      </c>
      <c r="AG55" s="21" t="s">
        <v>232</v>
      </c>
      <c r="AH55" s="21" t="s">
        <v>67</v>
      </c>
      <c r="AI55" s="21" t="s">
        <v>70</v>
      </c>
      <c r="AJ55" s="39" t="s">
        <v>575</v>
      </c>
      <c r="AK55" s="21" t="s">
        <v>70</v>
      </c>
      <c r="AL55" s="39" t="s">
        <v>558</v>
      </c>
      <c r="AM55" s="21" t="s">
        <v>233</v>
      </c>
      <c r="AN55" s="21" t="s">
        <v>67</v>
      </c>
      <c r="AO55" s="21" t="s">
        <v>67</v>
      </c>
      <c r="AP55" s="21" t="s">
        <v>70</v>
      </c>
      <c r="AQ55" s="21" t="s">
        <v>70</v>
      </c>
      <c r="AR55" s="21" t="s">
        <v>70</v>
      </c>
      <c r="AS55" s="21" t="s">
        <v>67</v>
      </c>
      <c r="AT55" s="21" t="s">
        <v>72</v>
      </c>
      <c r="AU55" s="21" t="s">
        <v>72</v>
      </c>
      <c r="AV55" s="21" t="s">
        <v>72</v>
      </c>
      <c r="AW55" s="21" t="s">
        <v>70</v>
      </c>
      <c r="AX55" s="21" t="s">
        <v>70</v>
      </c>
      <c r="AY55" s="21" t="s">
        <v>70</v>
      </c>
      <c r="AZ55" s="21" t="s">
        <v>70</v>
      </c>
      <c r="BA55" s="21" t="s">
        <v>67</v>
      </c>
      <c r="BB55" s="21" t="s">
        <v>70</v>
      </c>
      <c r="BC55" s="21" t="s">
        <v>72</v>
      </c>
      <c r="BD55" s="21" t="s">
        <v>232</v>
      </c>
      <c r="BE55" s="21" t="str">
        <f t="shared" si="0"/>
        <v>.</v>
      </c>
      <c r="BF55" s="39" t="s">
        <v>55</v>
      </c>
      <c r="BG55" s="39" t="s">
        <v>641</v>
      </c>
      <c r="BH55" s="21"/>
      <c r="BI55" s="21"/>
      <c r="BJ55" s="21"/>
      <c r="BK55" s="21"/>
      <c r="BL55" s="21"/>
      <c r="BM55" s="21"/>
      <c r="BN55" s="21"/>
      <c r="BO55" s="21"/>
      <c r="BP55" s="21"/>
      <c r="BQ55" s="21"/>
      <c r="BR55" s="21"/>
      <c r="BS55" s="21"/>
      <c r="BT55" s="21"/>
      <c r="BU55" s="21"/>
      <c r="BV55" s="21"/>
      <c r="BW55" s="21"/>
      <c r="BX55" s="21"/>
      <c r="BY55" s="21"/>
      <c r="BZ55" s="21"/>
      <c r="CA55" s="21"/>
    </row>
    <row r="56" spans="1:79" ht="15.75" customHeight="1" x14ac:dyDescent="0.2">
      <c r="A56" s="21" t="s">
        <v>295</v>
      </c>
      <c r="B56" s="21">
        <v>67</v>
      </c>
      <c r="C56" s="21">
        <v>32</v>
      </c>
      <c r="D56" s="21">
        <v>35</v>
      </c>
      <c r="E56" s="21" t="s">
        <v>53</v>
      </c>
      <c r="F56" s="21"/>
      <c r="G56" s="39" t="s">
        <v>489</v>
      </c>
      <c r="H56" s="21" t="s">
        <v>76</v>
      </c>
      <c r="I56" s="21" t="s">
        <v>56</v>
      </c>
      <c r="J56" s="21" t="s">
        <v>77</v>
      </c>
      <c r="K56" s="21" t="s">
        <v>116</v>
      </c>
      <c r="L56" s="21" t="s">
        <v>123</v>
      </c>
      <c r="M56" s="39" t="s">
        <v>559</v>
      </c>
      <c r="N56" s="21" t="s">
        <v>80</v>
      </c>
      <c r="O56" s="39" t="s">
        <v>560</v>
      </c>
      <c r="P56" s="21" t="s">
        <v>82</v>
      </c>
      <c r="Q56" s="21" t="s">
        <v>222</v>
      </c>
      <c r="R56" s="21" t="s">
        <v>84</v>
      </c>
      <c r="S56" s="21">
        <v>1</v>
      </c>
      <c r="T56" s="21" t="s">
        <v>85</v>
      </c>
      <c r="U56" s="21" t="s">
        <v>62</v>
      </c>
      <c r="V56" s="21" t="s">
        <v>63</v>
      </c>
      <c r="W56" s="21" t="s">
        <v>64</v>
      </c>
      <c r="X56" s="21" t="s">
        <v>65</v>
      </c>
      <c r="Y56" s="21" t="s">
        <v>86</v>
      </c>
      <c r="Z56" s="21" t="s">
        <v>64</v>
      </c>
      <c r="AA56" s="21" t="s">
        <v>64</v>
      </c>
      <c r="AB56" s="21" t="s">
        <v>64</v>
      </c>
      <c r="AC56" s="21" t="s">
        <v>231</v>
      </c>
      <c r="AD56" s="30">
        <v>-0.31900000000000001</v>
      </c>
      <c r="AE56" s="21">
        <f>B56/(C56*D56)+AD56^2/(2*B56)</f>
        <v>6.0580839019189765E-2</v>
      </c>
      <c r="AF56" s="21" t="s">
        <v>68</v>
      </c>
      <c r="AG56" s="39" t="s">
        <v>712</v>
      </c>
      <c r="AH56" s="21" t="s">
        <v>100</v>
      </c>
      <c r="AI56" s="21" t="s">
        <v>67</v>
      </c>
      <c r="AJ56" s="21" t="s">
        <v>55</v>
      </c>
      <c r="AK56" s="21" t="s">
        <v>70</v>
      </c>
      <c r="AL56" s="39" t="s">
        <v>713</v>
      </c>
      <c r="AM56" s="21" t="s">
        <v>70</v>
      </c>
      <c r="AN56" s="21" t="s">
        <v>67</v>
      </c>
      <c r="AO56" s="21" t="s">
        <v>67</v>
      </c>
      <c r="AP56" s="21" t="s">
        <v>70</v>
      </c>
      <c r="AQ56" s="21" t="s">
        <v>67</v>
      </c>
      <c r="AR56" s="21" t="s">
        <v>67</v>
      </c>
      <c r="AS56" s="21" t="s">
        <v>67</v>
      </c>
      <c r="AT56" s="21" t="s">
        <v>72</v>
      </c>
      <c r="AU56" s="21" t="s">
        <v>72</v>
      </c>
      <c r="AV56" s="21" t="s">
        <v>70</v>
      </c>
      <c r="AW56" s="21" t="s">
        <v>70</v>
      </c>
      <c r="AX56" s="21" t="s">
        <v>67</v>
      </c>
      <c r="AY56" s="21" t="s">
        <v>70</v>
      </c>
      <c r="AZ56" s="21" t="s">
        <v>67</v>
      </c>
      <c r="BA56" s="21" t="s">
        <v>70</v>
      </c>
      <c r="BB56" s="21" t="s">
        <v>70</v>
      </c>
      <c r="BC56" s="21" t="s">
        <v>70</v>
      </c>
      <c r="BD56" s="21" t="s">
        <v>296</v>
      </c>
      <c r="BE56" s="21" t="str">
        <f t="shared" si="0"/>
        <v>.</v>
      </c>
      <c r="BF56" s="39" t="s">
        <v>55</v>
      </c>
      <c r="BG56" s="39" t="s">
        <v>308</v>
      </c>
      <c r="BH56" s="21"/>
      <c r="BI56" s="21"/>
      <c r="BJ56" s="21"/>
      <c r="BK56" s="21"/>
      <c r="BL56" s="21"/>
      <c r="BM56" s="21"/>
      <c r="BN56" s="21"/>
      <c r="BO56" s="21"/>
      <c r="BP56" s="21"/>
      <c r="BQ56" s="21"/>
      <c r="BR56" s="21"/>
      <c r="BS56" s="21"/>
      <c r="BT56" s="21"/>
      <c r="BU56" s="21"/>
      <c r="BV56" s="21"/>
      <c r="BW56" s="21"/>
      <c r="BX56" s="21"/>
      <c r="BY56" s="21"/>
      <c r="BZ56" s="21"/>
      <c r="CA56" s="21"/>
    </row>
    <row r="57" spans="1:79" ht="15.75" customHeight="1" x14ac:dyDescent="0.2">
      <c r="A57" s="21" t="s">
        <v>297</v>
      </c>
      <c r="B57" s="21">
        <v>307</v>
      </c>
      <c r="C57" s="21">
        <v>68</v>
      </c>
      <c r="D57" s="21">
        <v>239</v>
      </c>
      <c r="E57" s="21" t="s">
        <v>53</v>
      </c>
      <c r="F57" s="21"/>
      <c r="G57" s="21" t="s">
        <v>298</v>
      </c>
      <c r="H57" s="21" t="s">
        <v>76</v>
      </c>
      <c r="I57" s="21" t="s">
        <v>56</v>
      </c>
      <c r="J57" s="21" t="s">
        <v>77</v>
      </c>
      <c r="K57" s="21" t="s">
        <v>116</v>
      </c>
      <c r="L57" s="21" t="s">
        <v>57</v>
      </c>
      <c r="M57" s="39" t="s">
        <v>561</v>
      </c>
      <c r="N57" s="21" t="s">
        <v>58</v>
      </c>
      <c r="O57" s="39" t="s">
        <v>562</v>
      </c>
      <c r="P57" s="21" t="s">
        <v>58</v>
      </c>
      <c r="Q57" s="21" t="s">
        <v>107</v>
      </c>
      <c r="R57" s="21" t="s">
        <v>55</v>
      </c>
      <c r="S57" s="21">
        <v>1</v>
      </c>
      <c r="T57" s="21" t="s">
        <v>85</v>
      </c>
      <c r="U57" s="21" t="s">
        <v>62</v>
      </c>
      <c r="V57" s="21" t="s">
        <v>64</v>
      </c>
      <c r="W57" s="21" t="s">
        <v>55</v>
      </c>
      <c r="X57" s="21" t="s">
        <v>65</v>
      </c>
      <c r="Y57" s="21" t="s">
        <v>134</v>
      </c>
      <c r="Z57" s="21" t="s">
        <v>64</v>
      </c>
      <c r="AA57" s="21" t="s">
        <v>64</v>
      </c>
      <c r="AB57" s="21" t="s">
        <v>64</v>
      </c>
      <c r="AC57" s="34" t="s">
        <v>67</v>
      </c>
      <c r="AD57" s="21">
        <v>0.21740000000000001</v>
      </c>
      <c r="AE57" s="21">
        <v>1.9E-2</v>
      </c>
      <c r="AF57" s="21" t="s">
        <v>68</v>
      </c>
      <c r="AG57" s="39" t="s">
        <v>714</v>
      </c>
      <c r="AH57" s="21" t="s">
        <v>100</v>
      </c>
      <c r="AI57" s="21" t="s">
        <v>67</v>
      </c>
      <c r="AJ57" s="21" t="s">
        <v>55</v>
      </c>
      <c r="AK57" s="21" t="s">
        <v>70</v>
      </c>
      <c r="AL57" s="39" t="s">
        <v>715</v>
      </c>
      <c r="AM57" s="21" t="s">
        <v>67</v>
      </c>
      <c r="AN57" s="21" t="s">
        <v>67</v>
      </c>
      <c r="AO57" s="21" t="s">
        <v>70</v>
      </c>
      <c r="AP57" s="21" t="s">
        <v>126</v>
      </c>
      <c r="AQ57" s="21" t="s">
        <v>67</v>
      </c>
      <c r="AR57" s="21" t="s">
        <v>70</v>
      </c>
      <c r="AS57" s="21" t="s">
        <v>67</v>
      </c>
      <c r="AT57" s="21" t="s">
        <v>72</v>
      </c>
      <c r="AU57" s="21" t="s">
        <v>72</v>
      </c>
      <c r="AV57" s="21" t="s">
        <v>72</v>
      </c>
      <c r="AW57" s="21" t="s">
        <v>70</v>
      </c>
      <c r="AX57" s="21" t="s">
        <v>70</v>
      </c>
      <c r="AY57" s="21" t="s">
        <v>72</v>
      </c>
      <c r="AZ57" s="21" t="s">
        <v>70</v>
      </c>
      <c r="BA57" s="21" t="s">
        <v>70</v>
      </c>
      <c r="BB57" s="21" t="s">
        <v>70</v>
      </c>
      <c r="BC57" s="21" t="s">
        <v>70</v>
      </c>
      <c r="BD57" s="21" t="s">
        <v>300</v>
      </c>
      <c r="BE57" s="21" t="str">
        <f t="shared" si="0"/>
        <v>.</v>
      </c>
      <c r="BF57" s="39" t="s">
        <v>55</v>
      </c>
      <c r="BG57" s="39" t="s">
        <v>642</v>
      </c>
      <c r="BH57" s="21"/>
      <c r="BI57" s="21"/>
      <c r="BJ57" s="21"/>
      <c r="BK57" s="21"/>
      <c r="BL57" s="21"/>
      <c r="BM57" s="21"/>
      <c r="BN57" s="21"/>
      <c r="BO57" s="21"/>
      <c r="BP57" s="21"/>
      <c r="BQ57" s="21"/>
      <c r="BR57" s="21"/>
      <c r="BS57" s="21"/>
      <c r="BT57" s="21"/>
      <c r="BU57" s="21"/>
      <c r="BV57" s="21"/>
      <c r="BW57" s="21"/>
      <c r="BX57" s="21"/>
      <c r="BY57" s="21"/>
      <c r="BZ57" s="21"/>
      <c r="CA57" s="21"/>
    </row>
    <row r="58" spans="1:79" ht="15.75" customHeight="1" x14ac:dyDescent="0.2">
      <c r="A58" s="32" t="s">
        <v>301</v>
      </c>
      <c r="B58" s="21">
        <v>48</v>
      </c>
      <c r="C58" s="21">
        <v>20</v>
      </c>
      <c r="D58" s="21">
        <v>28</v>
      </c>
      <c r="E58" s="21" t="s">
        <v>53</v>
      </c>
      <c r="F58" s="21"/>
      <c r="G58" s="39" t="s">
        <v>490</v>
      </c>
      <c r="H58" s="21" t="s">
        <v>76</v>
      </c>
      <c r="I58" s="21" t="s">
        <v>56</v>
      </c>
      <c r="J58" s="21" t="s">
        <v>77</v>
      </c>
      <c r="K58" s="21" t="s">
        <v>78</v>
      </c>
      <c r="L58" s="21" t="s">
        <v>57</v>
      </c>
      <c r="M58" s="39" t="s">
        <v>563</v>
      </c>
      <c r="N58" s="21" t="s">
        <v>80</v>
      </c>
      <c r="O58" s="39" t="s">
        <v>564</v>
      </c>
      <c r="P58" s="21" t="s">
        <v>58</v>
      </c>
      <c r="Q58" s="21" t="s">
        <v>222</v>
      </c>
      <c r="R58" s="21" t="s">
        <v>84</v>
      </c>
      <c r="S58" s="21">
        <v>4</v>
      </c>
      <c r="T58" s="21" t="s">
        <v>85</v>
      </c>
      <c r="U58" s="21" t="s">
        <v>62</v>
      </c>
      <c r="V58" s="21" t="s">
        <v>63</v>
      </c>
      <c r="W58" s="21" t="s">
        <v>64</v>
      </c>
      <c r="X58" s="21" t="s">
        <v>302</v>
      </c>
      <c r="Y58" s="21" t="s">
        <v>66</v>
      </c>
      <c r="Z58" s="21" t="s">
        <v>64</v>
      </c>
      <c r="AA58" s="21" t="s">
        <v>64</v>
      </c>
      <c r="AB58" s="21" t="s">
        <v>64</v>
      </c>
      <c r="AC58" s="34" t="s">
        <v>67</v>
      </c>
      <c r="AD58" s="21">
        <v>0.1026</v>
      </c>
      <c r="AE58" s="21">
        <v>8.5800000000000001E-2</v>
      </c>
      <c r="AF58" s="21" t="s">
        <v>68</v>
      </c>
      <c r="AG58" s="21" t="s">
        <v>303</v>
      </c>
      <c r="AH58" s="21" t="s">
        <v>67</v>
      </c>
      <c r="AI58" s="21" t="s">
        <v>67</v>
      </c>
      <c r="AJ58" s="21" t="s">
        <v>55</v>
      </c>
      <c r="AK58" s="21" t="s">
        <v>70</v>
      </c>
      <c r="AL58" s="39" t="s">
        <v>565</v>
      </c>
      <c r="AM58" s="21" t="s">
        <v>233</v>
      </c>
      <c r="AN58" s="21" t="s">
        <v>67</v>
      </c>
      <c r="AO58" s="21" t="s">
        <v>67</v>
      </c>
      <c r="AP58" s="21" t="s">
        <v>70</v>
      </c>
      <c r="AQ58" s="21" t="s">
        <v>67</v>
      </c>
      <c r="AR58" s="21" t="s">
        <v>70</v>
      </c>
      <c r="AS58" s="21" t="s">
        <v>67</v>
      </c>
      <c r="AT58" s="21" t="s">
        <v>72</v>
      </c>
      <c r="AU58" s="21" t="s">
        <v>72</v>
      </c>
      <c r="AV58" s="21" t="s">
        <v>67</v>
      </c>
      <c r="AW58" s="21" t="s">
        <v>70</v>
      </c>
      <c r="AX58" s="21" t="s">
        <v>70</v>
      </c>
      <c r="AY58" s="21" t="s">
        <v>72</v>
      </c>
      <c r="AZ58" s="21" t="s">
        <v>70</v>
      </c>
      <c r="BA58" s="21" t="s">
        <v>70</v>
      </c>
      <c r="BB58" s="21" t="s">
        <v>70</v>
      </c>
      <c r="BC58" s="28" t="s">
        <v>70</v>
      </c>
      <c r="BD58" s="21" t="s">
        <v>300</v>
      </c>
      <c r="BE58" s="21" t="str">
        <f t="shared" si="0"/>
        <v>.</v>
      </c>
      <c r="BF58" s="39" t="s">
        <v>55</v>
      </c>
      <c r="BG58" s="39" t="s">
        <v>716</v>
      </c>
      <c r="BH58" s="21"/>
      <c r="BI58" s="21"/>
      <c r="BJ58" s="21"/>
      <c r="BK58" s="21"/>
      <c r="BL58" s="21"/>
      <c r="BM58" s="21"/>
      <c r="BN58" s="21"/>
      <c r="BO58" s="21"/>
      <c r="BP58" s="21"/>
      <c r="BQ58" s="21"/>
      <c r="BR58" s="21"/>
      <c r="BS58" s="21"/>
      <c r="BT58" s="21"/>
      <c r="BU58" s="21"/>
      <c r="BV58" s="21"/>
      <c r="BW58" s="21"/>
      <c r="BX58" s="21"/>
      <c r="BY58" s="21"/>
      <c r="BZ58" s="21"/>
      <c r="CA58" s="21"/>
    </row>
    <row r="59" spans="1:79" ht="15.75" customHeight="1" x14ac:dyDescent="0.2">
      <c r="A59" s="32" t="s">
        <v>304</v>
      </c>
      <c r="B59" s="21">
        <v>155</v>
      </c>
      <c r="C59" s="21">
        <v>99</v>
      </c>
      <c r="D59" s="21">
        <v>56</v>
      </c>
      <c r="E59" s="21" t="s">
        <v>53</v>
      </c>
      <c r="F59" s="21"/>
      <c r="G59" s="21" t="s">
        <v>305</v>
      </c>
      <c r="H59" s="21" t="s">
        <v>76</v>
      </c>
      <c r="I59" s="21" t="s">
        <v>56</v>
      </c>
      <c r="J59" s="21" t="s">
        <v>77</v>
      </c>
      <c r="K59" s="21" t="s">
        <v>125</v>
      </c>
      <c r="L59" s="21" t="s">
        <v>57</v>
      </c>
      <c r="M59" s="39" t="s">
        <v>566</v>
      </c>
      <c r="N59" s="21" t="s">
        <v>58</v>
      </c>
      <c r="O59" s="39" t="s">
        <v>567</v>
      </c>
      <c r="P59" s="21" t="s">
        <v>82</v>
      </c>
      <c r="Q59" s="21" t="s">
        <v>83</v>
      </c>
      <c r="R59" s="21" t="s">
        <v>306</v>
      </c>
      <c r="S59" s="21">
        <v>4</v>
      </c>
      <c r="T59" s="21" t="s">
        <v>61</v>
      </c>
      <c r="U59" s="21" t="s">
        <v>62</v>
      </c>
      <c r="V59" s="21" t="s">
        <v>64</v>
      </c>
      <c r="W59" s="21" t="s">
        <v>55</v>
      </c>
      <c r="X59" s="21" t="s">
        <v>65</v>
      </c>
      <c r="Y59" s="21" t="s">
        <v>66</v>
      </c>
      <c r="Z59" s="21" t="s">
        <v>64</v>
      </c>
      <c r="AA59" s="21" t="s">
        <v>63</v>
      </c>
      <c r="AB59" s="21" t="s">
        <v>63</v>
      </c>
      <c r="AC59" s="34" t="s">
        <v>70</v>
      </c>
      <c r="AD59" s="21">
        <v>0.48520000000000002</v>
      </c>
      <c r="AE59" s="21">
        <v>2.87E-2</v>
      </c>
      <c r="AF59" s="21" t="s">
        <v>68</v>
      </c>
      <c r="AG59" s="21" t="s">
        <v>69</v>
      </c>
      <c r="AH59" s="21" t="s">
        <v>67</v>
      </c>
      <c r="AI59" s="21" t="s">
        <v>67</v>
      </c>
      <c r="AJ59" s="21" t="s">
        <v>55</v>
      </c>
      <c r="AK59" s="21" t="s">
        <v>70</v>
      </c>
      <c r="AL59" s="39" t="s">
        <v>568</v>
      </c>
      <c r="AM59" s="21" t="s">
        <v>233</v>
      </c>
      <c r="AN59" s="21" t="s">
        <v>70</v>
      </c>
      <c r="AO59" s="21" t="s">
        <v>67</v>
      </c>
      <c r="AP59" s="21" t="s">
        <v>126</v>
      </c>
      <c r="AQ59" s="21" t="s">
        <v>67</v>
      </c>
      <c r="AR59" s="21" t="s">
        <v>70</v>
      </c>
      <c r="AS59" s="21" t="s">
        <v>67</v>
      </c>
      <c r="AT59" s="21" t="s">
        <v>72</v>
      </c>
      <c r="AU59" s="21" t="s">
        <v>72</v>
      </c>
      <c r="AV59" s="21" t="s">
        <v>72</v>
      </c>
      <c r="AW59" s="21" t="s">
        <v>70</v>
      </c>
      <c r="AX59" s="21" t="s">
        <v>70</v>
      </c>
      <c r="AY59" s="21" t="s">
        <v>70</v>
      </c>
      <c r="AZ59" s="21" t="s">
        <v>70</v>
      </c>
      <c r="BA59" s="21" t="s">
        <v>70</v>
      </c>
      <c r="BB59" s="21" t="s">
        <v>70</v>
      </c>
      <c r="BC59" s="21" t="s">
        <v>70</v>
      </c>
      <c r="BD59" s="21" t="s">
        <v>307</v>
      </c>
      <c r="BE59" s="21" t="str">
        <f t="shared" si="0"/>
        <v>.</v>
      </c>
      <c r="BF59" s="39" t="s">
        <v>55</v>
      </c>
      <c r="BG59" s="21" t="s">
        <v>308</v>
      </c>
      <c r="BH59" s="21"/>
      <c r="BI59" s="21"/>
      <c r="BJ59" s="21"/>
      <c r="BK59" s="21"/>
      <c r="BL59" s="21"/>
      <c r="BM59" s="21"/>
      <c r="BN59" s="21"/>
      <c r="BO59" s="21"/>
      <c r="BP59" s="21"/>
      <c r="BQ59" s="21"/>
      <c r="BR59" s="21"/>
      <c r="BS59" s="21"/>
      <c r="BT59" s="21"/>
      <c r="BU59" s="21"/>
      <c r="BV59" s="21"/>
      <c r="BW59" s="21"/>
      <c r="BX59" s="21"/>
      <c r="BY59" s="21"/>
      <c r="BZ59" s="21"/>
      <c r="CA59" s="21"/>
    </row>
    <row r="60" spans="1:79" ht="15.75" customHeight="1" x14ac:dyDescent="0.2">
      <c r="A60" s="28" t="s">
        <v>309</v>
      </c>
      <c r="B60" s="21">
        <v>475</v>
      </c>
      <c r="C60" s="21">
        <v>339</v>
      </c>
      <c r="D60" s="21">
        <v>136</v>
      </c>
      <c r="E60" s="21" t="s">
        <v>53</v>
      </c>
      <c r="F60" s="21"/>
      <c r="G60" s="21" t="s">
        <v>310</v>
      </c>
      <c r="H60" s="21" t="s">
        <v>76</v>
      </c>
      <c r="I60" s="21" t="s">
        <v>56</v>
      </c>
      <c r="J60" s="21" t="s">
        <v>77</v>
      </c>
      <c r="K60" s="21" t="s">
        <v>116</v>
      </c>
      <c r="L60" s="21" t="s">
        <v>123</v>
      </c>
      <c r="M60" s="39" t="s">
        <v>171</v>
      </c>
      <c r="N60" s="21" t="s">
        <v>58</v>
      </c>
      <c r="O60" s="21" t="s">
        <v>311</v>
      </c>
      <c r="P60" s="21" t="s">
        <v>82</v>
      </c>
      <c r="Q60" s="21" t="s">
        <v>83</v>
      </c>
      <c r="R60" s="21" t="s">
        <v>160</v>
      </c>
      <c r="S60" s="21">
        <v>1</v>
      </c>
      <c r="T60" s="21" t="s">
        <v>85</v>
      </c>
      <c r="U60" s="21" t="s">
        <v>62</v>
      </c>
      <c r="V60" s="21" t="s">
        <v>64</v>
      </c>
      <c r="W60" s="21" t="s">
        <v>55</v>
      </c>
      <c r="X60" s="21" t="s">
        <v>65</v>
      </c>
      <c r="Y60" s="21" t="s">
        <v>86</v>
      </c>
      <c r="Z60" s="21" t="s">
        <v>64</v>
      </c>
      <c r="AA60" s="21" t="s">
        <v>64</v>
      </c>
      <c r="AB60" s="21" t="s">
        <v>64</v>
      </c>
      <c r="AC60" s="34" t="s">
        <v>67</v>
      </c>
      <c r="AD60" s="21">
        <v>-6.8699999999999997E-2</v>
      </c>
      <c r="AE60" s="21">
        <v>1.03E-2</v>
      </c>
      <c r="AF60" s="21" t="s">
        <v>68</v>
      </c>
      <c r="AG60" s="21" t="s">
        <v>312</v>
      </c>
      <c r="AH60" s="21" t="s">
        <v>70</v>
      </c>
      <c r="AI60" s="21" t="s">
        <v>67</v>
      </c>
      <c r="AJ60" s="21" t="s">
        <v>55</v>
      </c>
      <c r="AK60" s="21" t="s">
        <v>70</v>
      </c>
      <c r="AL60" s="39" t="s">
        <v>717</v>
      </c>
      <c r="AM60" s="21" t="s">
        <v>233</v>
      </c>
      <c r="AN60" s="21" t="s">
        <v>67</v>
      </c>
      <c r="AO60" s="21" t="s">
        <v>67</v>
      </c>
      <c r="AP60" s="21" t="s">
        <v>101</v>
      </c>
      <c r="AQ60" s="21" t="s">
        <v>67</v>
      </c>
      <c r="AR60" s="21" t="s">
        <v>70</v>
      </c>
      <c r="AS60" s="21" t="s">
        <v>67</v>
      </c>
      <c r="AT60" s="21" t="s">
        <v>72</v>
      </c>
      <c r="AU60" s="21" t="s">
        <v>72</v>
      </c>
      <c r="AV60" s="21" t="s">
        <v>72</v>
      </c>
      <c r="AW60" s="21" t="s">
        <v>70</v>
      </c>
      <c r="AX60" s="21" t="s">
        <v>70</v>
      </c>
      <c r="AY60" s="21" t="s">
        <v>72</v>
      </c>
      <c r="AZ60" s="21" t="s">
        <v>70</v>
      </c>
      <c r="BA60" s="21" t="s">
        <v>70</v>
      </c>
      <c r="BB60" s="21" t="s">
        <v>70</v>
      </c>
      <c r="BC60" s="21" t="s">
        <v>70</v>
      </c>
      <c r="BD60" s="21" t="s">
        <v>313</v>
      </c>
      <c r="BE60" s="21" t="str">
        <f t="shared" si="0"/>
        <v>.</v>
      </c>
      <c r="BF60" s="39" t="s">
        <v>55</v>
      </c>
      <c r="BG60" s="39" t="s">
        <v>643</v>
      </c>
      <c r="BH60" s="21"/>
      <c r="BI60" s="21"/>
      <c r="BJ60" s="21"/>
      <c r="BK60" s="21"/>
      <c r="BL60" s="21"/>
      <c r="BM60" s="21"/>
      <c r="BN60" s="21"/>
      <c r="BO60" s="21"/>
      <c r="BP60" s="21"/>
      <c r="BQ60" s="21"/>
      <c r="BR60" s="21"/>
      <c r="BS60" s="21"/>
      <c r="BT60" s="21"/>
      <c r="BU60" s="21"/>
      <c r="BV60" s="21"/>
      <c r="BW60" s="21"/>
      <c r="BX60" s="21"/>
      <c r="BY60" s="21"/>
      <c r="BZ60" s="21"/>
      <c r="CA60" s="21"/>
    </row>
    <row r="61" spans="1:79" ht="15.75" customHeight="1" x14ac:dyDescent="0.2">
      <c r="A61" s="28" t="s">
        <v>314</v>
      </c>
      <c r="B61" s="21">
        <v>55</v>
      </c>
      <c r="C61" s="21">
        <v>26</v>
      </c>
      <c r="D61" s="21">
        <v>29</v>
      </c>
      <c r="E61" s="21" t="s">
        <v>53</v>
      </c>
      <c r="F61" s="21"/>
      <c r="G61" s="39" t="s">
        <v>491</v>
      </c>
      <c r="H61" s="21" t="s">
        <v>122</v>
      </c>
      <c r="I61" s="21" t="s">
        <v>315</v>
      </c>
      <c r="J61" s="21" t="s">
        <v>106</v>
      </c>
      <c r="K61" s="21" t="s">
        <v>78</v>
      </c>
      <c r="L61" s="21" t="s">
        <v>57</v>
      </c>
      <c r="M61" s="39" t="s">
        <v>569</v>
      </c>
      <c r="N61" s="21" t="s">
        <v>80</v>
      </c>
      <c r="O61" s="39" t="s">
        <v>570</v>
      </c>
      <c r="P61" s="21" t="s">
        <v>82</v>
      </c>
      <c r="Q61" s="21" t="s">
        <v>83</v>
      </c>
      <c r="R61" s="21" t="s">
        <v>160</v>
      </c>
      <c r="S61" s="21">
        <v>5</v>
      </c>
      <c r="T61" s="21" t="s">
        <v>85</v>
      </c>
      <c r="U61" s="21" t="s">
        <v>62</v>
      </c>
      <c r="V61" s="21" t="s">
        <v>63</v>
      </c>
      <c r="W61" s="21" t="s">
        <v>64</v>
      </c>
      <c r="X61" s="21" t="s">
        <v>316</v>
      </c>
      <c r="Y61" s="21" t="s">
        <v>86</v>
      </c>
      <c r="Z61" s="21" t="s">
        <v>64</v>
      </c>
      <c r="AA61" s="21" t="s">
        <v>63</v>
      </c>
      <c r="AB61" s="21" t="s">
        <v>64</v>
      </c>
      <c r="AC61" s="29" t="s">
        <v>67</v>
      </c>
      <c r="AD61" s="30">
        <v>-8.5365899999999995E-2</v>
      </c>
      <c r="AE61" s="21">
        <f>B61/(C61*D61)+AD61^2/(2*B61)</f>
        <v>7.301054559934457E-2</v>
      </c>
      <c r="AF61" s="21" t="s">
        <v>68</v>
      </c>
      <c r="AG61" s="39" t="s">
        <v>673</v>
      </c>
      <c r="AH61" s="21" t="s">
        <v>100</v>
      </c>
      <c r="AI61" s="21" t="s">
        <v>70</v>
      </c>
      <c r="AJ61" s="39" t="s">
        <v>572</v>
      </c>
      <c r="AK61" s="21" t="s">
        <v>70</v>
      </c>
      <c r="AL61" s="39" t="s">
        <v>571</v>
      </c>
      <c r="AM61" s="21" t="s">
        <v>70</v>
      </c>
      <c r="AN61" s="21" t="s">
        <v>67</v>
      </c>
      <c r="AO61" s="21" t="s">
        <v>67</v>
      </c>
      <c r="AP61" s="21" t="s">
        <v>126</v>
      </c>
      <c r="AQ61" s="21" t="s">
        <v>67</v>
      </c>
      <c r="AR61" s="21" t="s">
        <v>70</v>
      </c>
      <c r="AS61" s="21" t="s">
        <v>67</v>
      </c>
      <c r="AT61" s="21" t="s">
        <v>72</v>
      </c>
      <c r="AU61" s="21" t="s">
        <v>72</v>
      </c>
      <c r="AV61" s="21" t="s">
        <v>67</v>
      </c>
      <c r="AW61" s="21" t="s">
        <v>70</v>
      </c>
      <c r="AX61" s="21" t="s">
        <v>70</v>
      </c>
      <c r="AY61" s="21" t="s">
        <v>70</v>
      </c>
      <c r="AZ61" s="21" t="s">
        <v>70</v>
      </c>
      <c r="BA61" s="21" t="s">
        <v>70</v>
      </c>
      <c r="BB61" s="21" t="s">
        <v>70</v>
      </c>
      <c r="BC61" s="21" t="s">
        <v>70</v>
      </c>
      <c r="BD61" s="21" t="s">
        <v>317</v>
      </c>
      <c r="BE61" s="21" t="str">
        <f t="shared" si="0"/>
        <v>.</v>
      </c>
      <c r="BF61" s="39" t="s">
        <v>55</v>
      </c>
      <c r="BG61" s="39" t="s">
        <v>644</v>
      </c>
      <c r="BH61" s="21"/>
      <c r="BI61" s="21"/>
      <c r="BJ61" s="21"/>
      <c r="BK61" s="21"/>
      <c r="BL61" s="21"/>
      <c r="BM61" s="21"/>
      <c r="BN61" s="21"/>
      <c r="BO61" s="21"/>
      <c r="BP61" s="21"/>
      <c r="BQ61" s="21"/>
      <c r="BR61" s="21"/>
      <c r="BS61" s="21"/>
      <c r="BT61" s="21"/>
      <c r="BU61" s="21"/>
      <c r="BV61" s="21"/>
      <c r="BW61" s="21"/>
      <c r="BX61" s="21"/>
      <c r="BY61" s="21"/>
      <c r="BZ61" s="21"/>
      <c r="CA61" s="21"/>
    </row>
    <row r="62" spans="1:79" ht="15.75" customHeight="1" x14ac:dyDescent="0.2">
      <c r="A62" s="21" t="s">
        <v>318</v>
      </c>
      <c r="B62" s="21">
        <v>42604</v>
      </c>
      <c r="C62" s="21">
        <v>15130</v>
      </c>
      <c r="D62" s="21">
        <v>27474</v>
      </c>
      <c r="E62" s="21" t="s">
        <v>53</v>
      </c>
      <c r="F62" s="21"/>
      <c r="G62" s="39" t="s">
        <v>742</v>
      </c>
      <c r="H62" s="21" t="s">
        <v>105</v>
      </c>
      <c r="I62" s="21" t="s">
        <v>319</v>
      </c>
      <c r="J62" s="21" t="s">
        <v>106</v>
      </c>
      <c r="K62" s="21" t="s">
        <v>55</v>
      </c>
      <c r="L62" s="21" t="s">
        <v>57</v>
      </c>
      <c r="M62" s="39" t="s">
        <v>390</v>
      </c>
      <c r="N62" s="21" t="s">
        <v>58</v>
      </c>
      <c r="O62" s="21" t="s">
        <v>320</v>
      </c>
      <c r="P62" s="21" t="s">
        <v>82</v>
      </c>
      <c r="Q62" s="21" t="s">
        <v>83</v>
      </c>
      <c r="R62" s="21" t="s">
        <v>160</v>
      </c>
      <c r="S62" s="21">
        <v>1</v>
      </c>
      <c r="T62" s="21" t="s">
        <v>85</v>
      </c>
      <c r="U62" s="21" t="s">
        <v>62</v>
      </c>
      <c r="V62" s="21" t="s">
        <v>64</v>
      </c>
      <c r="W62" s="21" t="s">
        <v>55</v>
      </c>
      <c r="X62" s="21" t="s">
        <v>65</v>
      </c>
      <c r="Y62" s="21" t="s">
        <v>99</v>
      </c>
      <c r="Z62" s="21" t="s">
        <v>64</v>
      </c>
      <c r="AA62" s="21" t="s">
        <v>64</v>
      </c>
      <c r="AB62" s="21" t="s">
        <v>63</v>
      </c>
      <c r="AC62" s="34" t="s">
        <v>70</v>
      </c>
      <c r="AD62" s="21">
        <v>3.2800000000000003E-2</v>
      </c>
      <c r="AE62" s="21">
        <v>1E-4</v>
      </c>
      <c r="AF62" s="21" t="s">
        <v>68</v>
      </c>
      <c r="AG62" s="21" t="s">
        <v>69</v>
      </c>
      <c r="AH62" s="21" t="s">
        <v>67</v>
      </c>
      <c r="AI62" s="21" t="s">
        <v>67</v>
      </c>
      <c r="AJ62" s="21" t="s">
        <v>55</v>
      </c>
      <c r="AK62" s="21" t="s">
        <v>70</v>
      </c>
      <c r="AL62" s="39" t="s">
        <v>573</v>
      </c>
      <c r="AM62" s="21" t="s">
        <v>233</v>
      </c>
      <c r="AN62" s="21" t="s">
        <v>70</v>
      </c>
      <c r="AO62" s="21" t="s">
        <v>67</v>
      </c>
      <c r="AP62" s="21" t="s">
        <v>126</v>
      </c>
      <c r="AQ62" s="21" t="s">
        <v>67</v>
      </c>
      <c r="AR62" s="21" t="s">
        <v>67</v>
      </c>
      <c r="AS62" s="21" t="s">
        <v>67</v>
      </c>
      <c r="AT62" s="21" t="s">
        <v>72</v>
      </c>
      <c r="AU62" s="21" t="s">
        <v>72</v>
      </c>
      <c r="AV62" s="21" t="s">
        <v>67</v>
      </c>
      <c r="AW62" s="21" t="s">
        <v>70</v>
      </c>
      <c r="AX62" s="21" t="s">
        <v>70</v>
      </c>
      <c r="AY62" s="21" t="s">
        <v>72</v>
      </c>
      <c r="AZ62" s="21" t="s">
        <v>70</v>
      </c>
      <c r="BA62" s="21" t="s">
        <v>70</v>
      </c>
      <c r="BB62" s="21" t="s">
        <v>70</v>
      </c>
      <c r="BC62" s="21" t="s">
        <v>70</v>
      </c>
      <c r="BD62" s="21" t="s">
        <v>69</v>
      </c>
      <c r="BE62" s="21" t="str">
        <f t="shared" si="0"/>
        <v>.</v>
      </c>
      <c r="BF62" s="39" t="s">
        <v>55</v>
      </c>
      <c r="BG62" s="39" t="s">
        <v>645</v>
      </c>
      <c r="BH62" s="21"/>
      <c r="BI62" s="21"/>
      <c r="BJ62" s="21"/>
      <c r="BK62" s="21"/>
      <c r="BL62" s="21"/>
      <c r="BM62" s="21"/>
      <c r="BN62" s="21"/>
      <c r="BO62" s="21"/>
      <c r="BP62" s="21"/>
      <c r="BQ62" s="21"/>
      <c r="BR62" s="21"/>
      <c r="BS62" s="21"/>
      <c r="BT62" s="21"/>
      <c r="BU62" s="21"/>
      <c r="BV62" s="21"/>
      <c r="BW62" s="21"/>
      <c r="BX62" s="21"/>
      <c r="BY62" s="21"/>
      <c r="BZ62" s="21"/>
      <c r="CA62" s="21"/>
    </row>
    <row r="63" spans="1:79" ht="15.75" customHeight="1" x14ac:dyDescent="0.2">
      <c r="A63" s="21" t="s">
        <v>321</v>
      </c>
      <c r="B63" s="21">
        <v>42618</v>
      </c>
      <c r="C63" s="21">
        <v>15142</v>
      </c>
      <c r="D63" s="21">
        <v>27476</v>
      </c>
      <c r="E63" s="21" t="s">
        <v>53</v>
      </c>
      <c r="F63" s="21"/>
      <c r="G63" s="39" t="s">
        <v>742</v>
      </c>
      <c r="H63" s="21" t="s">
        <v>105</v>
      </c>
      <c r="I63" s="21" t="s">
        <v>319</v>
      </c>
      <c r="J63" s="21" t="s">
        <v>106</v>
      </c>
      <c r="K63" s="21" t="s">
        <v>55</v>
      </c>
      <c r="L63" s="21" t="s">
        <v>57</v>
      </c>
      <c r="M63" s="39" t="s">
        <v>390</v>
      </c>
      <c r="N63" s="21" t="s">
        <v>58</v>
      </c>
      <c r="O63" s="21" t="s">
        <v>320</v>
      </c>
      <c r="P63" s="21" t="s">
        <v>82</v>
      </c>
      <c r="Q63" s="21" t="s">
        <v>83</v>
      </c>
      <c r="R63" s="21" t="s">
        <v>160</v>
      </c>
      <c r="S63" s="21">
        <v>1</v>
      </c>
      <c r="T63" s="21" t="s">
        <v>85</v>
      </c>
      <c r="U63" s="21" t="s">
        <v>62</v>
      </c>
      <c r="V63" s="21" t="s">
        <v>64</v>
      </c>
      <c r="W63" s="21" t="s">
        <v>55</v>
      </c>
      <c r="X63" s="21" t="s">
        <v>65</v>
      </c>
      <c r="Y63" s="21" t="s">
        <v>99</v>
      </c>
      <c r="Z63" s="21" t="s">
        <v>64</v>
      </c>
      <c r="AA63" s="21" t="s">
        <v>64</v>
      </c>
      <c r="AB63" s="21" t="s">
        <v>64</v>
      </c>
      <c r="AC63" s="34" t="s">
        <v>70</v>
      </c>
      <c r="AD63" s="21">
        <v>7.0000000000000001E-3</v>
      </c>
      <c r="AE63" s="21">
        <v>1E-4</v>
      </c>
      <c r="AF63" s="21" t="s">
        <v>68</v>
      </c>
      <c r="AG63" s="21" t="s">
        <v>69</v>
      </c>
      <c r="AH63" s="21" t="s">
        <v>67</v>
      </c>
      <c r="AI63" s="21" t="s">
        <v>67</v>
      </c>
      <c r="AJ63" s="21" t="s">
        <v>55</v>
      </c>
      <c r="AK63" s="21" t="s">
        <v>70</v>
      </c>
      <c r="AL63" s="39" t="s">
        <v>573</v>
      </c>
      <c r="AM63" s="21" t="s">
        <v>233</v>
      </c>
      <c r="AN63" s="21" t="s">
        <v>67</v>
      </c>
      <c r="AO63" s="21" t="s">
        <v>67</v>
      </c>
      <c r="AP63" s="21" t="s">
        <v>126</v>
      </c>
      <c r="AQ63" s="21" t="s">
        <v>67</v>
      </c>
      <c r="AR63" s="21" t="s">
        <v>67</v>
      </c>
      <c r="AS63" s="21" t="s">
        <v>67</v>
      </c>
      <c r="AT63" s="21" t="s">
        <v>72</v>
      </c>
      <c r="AU63" s="21" t="s">
        <v>72</v>
      </c>
      <c r="AV63" s="21" t="s">
        <v>67</v>
      </c>
      <c r="AW63" s="21" t="s">
        <v>70</v>
      </c>
      <c r="AX63" s="21" t="s">
        <v>70</v>
      </c>
      <c r="AY63" s="21" t="s">
        <v>72</v>
      </c>
      <c r="AZ63" s="21" t="s">
        <v>70</v>
      </c>
      <c r="BA63" s="21" t="s">
        <v>70</v>
      </c>
      <c r="BB63" s="21" t="s">
        <v>70</v>
      </c>
      <c r="BC63" s="21" t="s">
        <v>70</v>
      </c>
      <c r="BD63" s="21" t="s">
        <v>69</v>
      </c>
      <c r="BE63" s="21" t="str">
        <f t="shared" si="0"/>
        <v>.</v>
      </c>
      <c r="BF63" s="39" t="s">
        <v>55</v>
      </c>
      <c r="BG63" s="39" t="s">
        <v>718</v>
      </c>
      <c r="BH63" s="21"/>
      <c r="BI63" s="21"/>
      <c r="BJ63" s="21"/>
      <c r="BK63" s="21"/>
      <c r="BL63" s="21"/>
      <c r="BM63" s="21"/>
      <c r="BN63" s="21"/>
      <c r="BO63" s="21"/>
      <c r="BP63" s="21"/>
      <c r="BQ63" s="21"/>
      <c r="BR63" s="21"/>
      <c r="BS63" s="21"/>
      <c r="BT63" s="21"/>
      <c r="BU63" s="21"/>
      <c r="BV63" s="21"/>
      <c r="BW63" s="21"/>
      <c r="BX63" s="21"/>
      <c r="BY63" s="21"/>
      <c r="BZ63" s="21"/>
      <c r="CA63" s="21"/>
    </row>
    <row r="64" spans="1:79" ht="15.75" customHeight="1" x14ac:dyDescent="0.2">
      <c r="A64" s="21" t="s">
        <v>322</v>
      </c>
      <c r="B64" s="21">
        <v>797</v>
      </c>
      <c r="C64" s="21">
        <v>399</v>
      </c>
      <c r="D64" s="21">
        <v>398</v>
      </c>
      <c r="E64" s="21" t="s">
        <v>53</v>
      </c>
      <c r="F64" s="21"/>
      <c r="G64" s="21" t="s">
        <v>323</v>
      </c>
      <c r="H64" s="21" t="s">
        <v>324</v>
      </c>
      <c r="I64" s="21" t="s">
        <v>56</v>
      </c>
      <c r="J64" s="21" t="s">
        <v>106</v>
      </c>
      <c r="K64" s="21" t="s">
        <v>116</v>
      </c>
      <c r="L64" s="21" t="s">
        <v>57</v>
      </c>
      <c r="M64" s="21" t="s">
        <v>325</v>
      </c>
      <c r="N64" s="21" t="s">
        <v>80</v>
      </c>
      <c r="O64" s="39" t="s">
        <v>574</v>
      </c>
      <c r="P64" s="21" t="s">
        <v>82</v>
      </c>
      <c r="Q64" s="21" t="s">
        <v>107</v>
      </c>
      <c r="R64" s="21" t="s">
        <v>55</v>
      </c>
      <c r="S64" s="21">
        <v>1</v>
      </c>
      <c r="T64" s="21" t="s">
        <v>85</v>
      </c>
      <c r="U64" s="21" t="s">
        <v>62</v>
      </c>
      <c r="V64" s="21" t="s">
        <v>63</v>
      </c>
      <c r="W64" s="21" t="s">
        <v>326</v>
      </c>
      <c r="X64" s="21" t="s">
        <v>65</v>
      </c>
      <c r="Y64" s="21" t="s">
        <v>86</v>
      </c>
      <c r="Z64" s="21" t="s">
        <v>64</v>
      </c>
      <c r="AA64" s="21" t="s">
        <v>63</v>
      </c>
      <c r="AB64" s="21" t="s">
        <v>64</v>
      </c>
      <c r="AC64" s="34" t="s">
        <v>70</v>
      </c>
      <c r="AD64" s="21">
        <v>-1.15E-2</v>
      </c>
      <c r="AE64" s="21">
        <v>5.0000000000000001E-3</v>
      </c>
      <c r="AF64" s="21" t="s">
        <v>68</v>
      </c>
      <c r="AG64" s="21" t="s">
        <v>327</v>
      </c>
      <c r="AH64" s="21" t="s">
        <v>70</v>
      </c>
      <c r="AI64" s="21" t="s">
        <v>70</v>
      </c>
      <c r="AJ64" s="39" t="s">
        <v>719</v>
      </c>
      <c r="AK64" s="21" t="s">
        <v>70</v>
      </c>
      <c r="AL64" s="42" t="s">
        <v>720</v>
      </c>
      <c r="AM64" s="21" t="s">
        <v>70</v>
      </c>
      <c r="AN64" s="21" t="s">
        <v>67</v>
      </c>
      <c r="AO64" s="21" t="s">
        <v>67</v>
      </c>
      <c r="AP64" s="21" t="s">
        <v>70</v>
      </c>
      <c r="AQ64" s="21" t="s">
        <v>70</v>
      </c>
      <c r="AR64" s="21" t="s">
        <v>67</v>
      </c>
      <c r="AS64" s="21" t="s">
        <v>67</v>
      </c>
      <c r="AT64" s="21" t="s">
        <v>72</v>
      </c>
      <c r="AU64" s="21" t="s">
        <v>72</v>
      </c>
      <c r="AV64" s="21" t="s">
        <v>67</v>
      </c>
      <c r="AW64" s="21" t="s">
        <v>67</v>
      </c>
      <c r="AX64" s="21" t="s">
        <v>70</v>
      </c>
      <c r="AY64" s="21" t="s">
        <v>70</v>
      </c>
      <c r="AZ64" s="21" t="s">
        <v>70</v>
      </c>
      <c r="BA64" s="21" t="s">
        <v>67</v>
      </c>
      <c r="BB64" s="21" t="s">
        <v>70</v>
      </c>
      <c r="BC64" s="21" t="s">
        <v>70</v>
      </c>
      <c r="BD64" s="21" t="s">
        <v>328</v>
      </c>
      <c r="BE64" s="21" t="str">
        <f t="shared" si="0"/>
        <v>.</v>
      </c>
      <c r="BF64" s="39" t="s">
        <v>55</v>
      </c>
      <c r="BG64" s="39" t="s">
        <v>646</v>
      </c>
      <c r="BH64" s="21"/>
      <c r="BI64" s="21"/>
      <c r="BJ64" s="21"/>
      <c r="BK64" s="21"/>
      <c r="BL64" s="21"/>
      <c r="BM64" s="21"/>
      <c r="BN64" s="21"/>
      <c r="BO64" s="21"/>
      <c r="BP64" s="21"/>
      <c r="BQ64" s="21"/>
      <c r="BR64" s="21"/>
      <c r="BS64" s="21"/>
      <c r="BT64" s="21"/>
      <c r="BU64" s="21"/>
      <c r="BV64" s="21"/>
      <c r="BW64" s="21"/>
      <c r="BX64" s="21"/>
      <c r="BY64" s="21"/>
      <c r="BZ64" s="21"/>
      <c r="CA64" s="21"/>
    </row>
    <row r="65" spans="1:79" ht="15.75" customHeight="1" x14ac:dyDescent="0.2">
      <c r="A65" s="32" t="s">
        <v>329</v>
      </c>
      <c r="B65" s="21">
        <v>117</v>
      </c>
      <c r="C65" s="21">
        <v>52</v>
      </c>
      <c r="D65" s="21">
        <v>65</v>
      </c>
      <c r="E65" s="21" t="s">
        <v>53</v>
      </c>
      <c r="F65" s="21"/>
      <c r="G65" s="39" t="s">
        <v>721</v>
      </c>
      <c r="H65" s="21" t="s">
        <v>93</v>
      </c>
      <c r="I65" s="21" t="s">
        <v>56</v>
      </c>
      <c r="J65" s="21" t="s">
        <v>94</v>
      </c>
      <c r="K65" s="21" t="s">
        <v>78</v>
      </c>
      <c r="L65" s="21" t="s">
        <v>57</v>
      </c>
      <c r="M65" s="39" t="s">
        <v>561</v>
      </c>
      <c r="N65" s="21" t="s">
        <v>58</v>
      </c>
      <c r="O65" s="39" t="s">
        <v>577</v>
      </c>
      <c r="P65" s="21" t="s">
        <v>82</v>
      </c>
      <c r="Q65" s="21" t="s">
        <v>83</v>
      </c>
      <c r="R65" s="21" t="s">
        <v>160</v>
      </c>
      <c r="S65" s="21">
        <v>44</v>
      </c>
      <c r="T65" s="21" t="s">
        <v>61</v>
      </c>
      <c r="U65" s="21" t="s">
        <v>62</v>
      </c>
      <c r="V65" s="21" t="s">
        <v>64</v>
      </c>
      <c r="W65" s="21" t="s">
        <v>55</v>
      </c>
      <c r="X65" s="21" t="s">
        <v>65</v>
      </c>
      <c r="Y65" s="21" t="s">
        <v>99</v>
      </c>
      <c r="Z65" s="21" t="s">
        <v>64</v>
      </c>
      <c r="AA65" s="21" t="s">
        <v>64</v>
      </c>
      <c r="AB65" s="21" t="s">
        <v>63</v>
      </c>
      <c r="AC65" s="29" t="s">
        <v>70</v>
      </c>
      <c r="AD65" s="30">
        <v>0.3614</v>
      </c>
      <c r="AE65" s="21">
        <v>1.0699999999999999E-2</v>
      </c>
      <c r="AF65" s="21" t="s">
        <v>68</v>
      </c>
      <c r="AG65" s="21" t="s">
        <v>330</v>
      </c>
      <c r="AH65" s="21" t="s">
        <v>100</v>
      </c>
      <c r="AI65" s="21" t="s">
        <v>67</v>
      </c>
      <c r="AJ65" s="21" t="s">
        <v>55</v>
      </c>
      <c r="AK65" s="21" t="s">
        <v>70</v>
      </c>
      <c r="AL65" s="39" t="s">
        <v>579</v>
      </c>
      <c r="AM65" s="21" t="s">
        <v>70</v>
      </c>
      <c r="AN65" s="21" t="s">
        <v>67</v>
      </c>
      <c r="AO65" s="21" t="s">
        <v>67</v>
      </c>
      <c r="AP65" s="21" t="s">
        <v>331</v>
      </c>
      <c r="AQ65" s="21" t="s">
        <v>67</v>
      </c>
      <c r="AR65" s="21" t="s">
        <v>67</v>
      </c>
      <c r="AS65" s="21" t="s">
        <v>67</v>
      </c>
      <c r="AT65" s="21" t="s">
        <v>72</v>
      </c>
      <c r="AU65" s="21" t="s">
        <v>72</v>
      </c>
      <c r="AV65" s="21" t="s">
        <v>72</v>
      </c>
      <c r="AW65" s="21" t="s">
        <v>70</v>
      </c>
      <c r="AX65" s="21" t="s">
        <v>70</v>
      </c>
      <c r="AY65" s="21" t="s">
        <v>72</v>
      </c>
      <c r="AZ65" s="21" t="s">
        <v>70</v>
      </c>
      <c r="BA65" s="21" t="s">
        <v>67</v>
      </c>
      <c r="BB65" s="21" t="s">
        <v>70</v>
      </c>
      <c r="BC65" s="21" t="s">
        <v>70</v>
      </c>
      <c r="BD65" s="21" t="s">
        <v>332</v>
      </c>
      <c r="BE65" s="21" t="str">
        <f t="shared" si="0"/>
        <v>.</v>
      </c>
      <c r="BF65" s="39" t="s">
        <v>55</v>
      </c>
      <c r="BG65" s="21" t="s">
        <v>333</v>
      </c>
      <c r="BH65" s="21"/>
      <c r="BI65" s="21"/>
      <c r="BJ65" s="21"/>
      <c r="BK65" s="21"/>
      <c r="BL65" s="21"/>
      <c r="BM65" s="21"/>
      <c r="BN65" s="21"/>
      <c r="BO65" s="21"/>
      <c r="BP65" s="21"/>
      <c r="BQ65" s="21"/>
      <c r="BR65" s="21"/>
      <c r="BS65" s="21"/>
      <c r="BT65" s="21"/>
      <c r="BU65" s="21"/>
      <c r="BV65" s="21"/>
      <c r="BW65" s="21"/>
      <c r="BX65" s="21"/>
      <c r="BY65" s="21"/>
      <c r="BZ65" s="21"/>
      <c r="CA65" s="21"/>
    </row>
    <row r="66" spans="1:79" ht="15.75" customHeight="1" x14ac:dyDescent="0.2">
      <c r="A66" s="32" t="s">
        <v>334</v>
      </c>
      <c r="B66" s="21">
        <v>2412</v>
      </c>
      <c r="C66" s="21">
        <v>1206</v>
      </c>
      <c r="D66" s="21">
        <v>1206</v>
      </c>
      <c r="E66" s="21" t="s">
        <v>53</v>
      </c>
      <c r="F66" s="21"/>
      <c r="G66" s="21" t="s">
        <v>335</v>
      </c>
      <c r="H66" s="21" t="s">
        <v>105</v>
      </c>
      <c r="I66" s="21" t="s">
        <v>336</v>
      </c>
      <c r="J66" s="21" t="s">
        <v>106</v>
      </c>
      <c r="K66" s="21" t="s">
        <v>78</v>
      </c>
      <c r="L66" s="21" t="s">
        <v>123</v>
      </c>
      <c r="M66" s="21" t="s">
        <v>337</v>
      </c>
      <c r="N66" s="21" t="s">
        <v>80</v>
      </c>
      <c r="O66" s="39" t="s">
        <v>580</v>
      </c>
      <c r="P66" s="21" t="s">
        <v>82</v>
      </c>
      <c r="Q66" s="21" t="s">
        <v>83</v>
      </c>
      <c r="R66" s="21" t="s">
        <v>258</v>
      </c>
      <c r="S66" s="21">
        <v>1</v>
      </c>
      <c r="T66" s="21" t="s">
        <v>85</v>
      </c>
      <c r="U66" s="39" t="s">
        <v>73</v>
      </c>
      <c r="V66" s="21" t="s">
        <v>63</v>
      </c>
      <c r="W66" s="21" t="s">
        <v>326</v>
      </c>
      <c r="X66" s="21" t="s">
        <v>65</v>
      </c>
      <c r="Y66" s="21" t="s">
        <v>134</v>
      </c>
      <c r="Z66" s="21" t="s">
        <v>64</v>
      </c>
      <c r="AA66" s="21" t="s">
        <v>64</v>
      </c>
      <c r="AB66" s="21" t="s">
        <v>64</v>
      </c>
      <c r="AC66" s="34" t="s">
        <v>70</v>
      </c>
      <c r="AD66" s="21">
        <v>4.9700000000000001E-2</v>
      </c>
      <c r="AE66" s="21">
        <f>B66/(C66*D66)+AD66^2/(2*B66)</f>
        <v>1.6588868345771145E-3</v>
      </c>
      <c r="AF66" s="21" t="s">
        <v>68</v>
      </c>
      <c r="AG66" s="21" t="s">
        <v>186</v>
      </c>
      <c r="AH66" s="21" t="s">
        <v>70</v>
      </c>
      <c r="AI66" s="21" t="s">
        <v>67</v>
      </c>
      <c r="AJ66" s="21" t="s">
        <v>55</v>
      </c>
      <c r="AK66" s="21" t="s">
        <v>67</v>
      </c>
      <c r="AL66" s="21" t="s">
        <v>55</v>
      </c>
      <c r="AM66" s="21" t="s">
        <v>233</v>
      </c>
      <c r="AN66" s="21" t="s">
        <v>67</v>
      </c>
      <c r="AO66" s="21" t="s">
        <v>70</v>
      </c>
      <c r="AP66" s="21" t="s">
        <v>331</v>
      </c>
      <c r="AQ66" s="21" t="s">
        <v>67</v>
      </c>
      <c r="AR66" s="21" t="s">
        <v>67</v>
      </c>
      <c r="AS66" s="21" t="s">
        <v>70</v>
      </c>
      <c r="AT66" s="21" t="s">
        <v>70</v>
      </c>
      <c r="AU66" s="21" t="s">
        <v>67</v>
      </c>
      <c r="AV66" s="21" t="s">
        <v>67</v>
      </c>
      <c r="AW66" s="21" t="s">
        <v>67</v>
      </c>
      <c r="AX66" s="21" t="s">
        <v>70</v>
      </c>
      <c r="AY66" s="21" t="s">
        <v>70</v>
      </c>
      <c r="AZ66" s="21" t="s">
        <v>70</v>
      </c>
      <c r="BA66" s="21" t="s">
        <v>70</v>
      </c>
      <c r="BB66" s="21" t="s">
        <v>70</v>
      </c>
      <c r="BC66" s="21" t="s">
        <v>70</v>
      </c>
      <c r="BD66" s="21" t="s">
        <v>338</v>
      </c>
      <c r="BE66" s="21" t="str">
        <f t="shared" si="0"/>
        <v>.</v>
      </c>
      <c r="BF66" s="39" t="s">
        <v>55</v>
      </c>
      <c r="BG66" s="39" t="s">
        <v>647</v>
      </c>
      <c r="BH66" s="21"/>
      <c r="BI66" s="21"/>
      <c r="BJ66" s="21"/>
      <c r="BK66" s="21"/>
      <c r="BL66" s="21"/>
      <c r="BM66" s="21"/>
      <c r="BN66" s="21"/>
      <c r="BO66" s="21"/>
      <c r="BP66" s="21"/>
      <c r="BQ66" s="21"/>
      <c r="BR66" s="21"/>
      <c r="BS66" s="21"/>
      <c r="BT66" s="21"/>
      <c r="BU66" s="21"/>
      <c r="BV66" s="21"/>
      <c r="BW66" s="21"/>
      <c r="BX66" s="21"/>
      <c r="BY66" s="21"/>
      <c r="BZ66" s="21"/>
      <c r="CA66" s="21"/>
    </row>
    <row r="67" spans="1:79" ht="15.75" customHeight="1" x14ac:dyDescent="0.2">
      <c r="A67" s="32" t="s">
        <v>339</v>
      </c>
      <c r="B67" s="21">
        <v>96</v>
      </c>
      <c r="C67" s="21">
        <v>46</v>
      </c>
      <c r="D67" s="21">
        <v>50</v>
      </c>
      <c r="E67" s="21" t="s">
        <v>53</v>
      </c>
      <c r="F67" s="21"/>
      <c r="G67" s="21" t="s">
        <v>340</v>
      </c>
      <c r="H67" s="21" t="s">
        <v>76</v>
      </c>
      <c r="I67" s="21" t="s">
        <v>341</v>
      </c>
      <c r="J67" s="21" t="s">
        <v>77</v>
      </c>
      <c r="K67" s="21" t="s">
        <v>78</v>
      </c>
      <c r="L67" s="21" t="s">
        <v>57</v>
      </c>
      <c r="M67" s="39" t="s">
        <v>561</v>
      </c>
      <c r="N67" s="21" t="s">
        <v>58</v>
      </c>
      <c r="O67" s="39" t="s">
        <v>581</v>
      </c>
      <c r="P67" s="21" t="s">
        <v>58</v>
      </c>
      <c r="Q67" s="21" t="s">
        <v>83</v>
      </c>
      <c r="R67" s="21" t="s">
        <v>160</v>
      </c>
      <c r="S67" s="21">
        <v>12</v>
      </c>
      <c r="T67" s="21" t="s">
        <v>61</v>
      </c>
      <c r="U67" s="21" t="s">
        <v>62</v>
      </c>
      <c r="V67" s="21" t="s">
        <v>64</v>
      </c>
      <c r="W67" s="21" t="s">
        <v>55</v>
      </c>
      <c r="X67" s="21" t="s">
        <v>65</v>
      </c>
      <c r="Y67" s="21" t="s">
        <v>66</v>
      </c>
      <c r="Z67" s="21" t="s">
        <v>64</v>
      </c>
      <c r="AA67" s="21" t="s">
        <v>63</v>
      </c>
      <c r="AB67" s="21" t="s">
        <v>63</v>
      </c>
      <c r="AC67" s="34" t="s">
        <v>70</v>
      </c>
      <c r="AD67" s="21">
        <v>0.48599999999999999</v>
      </c>
      <c r="AE67" s="21">
        <v>4.2969E-2</v>
      </c>
      <c r="AF67" s="21" t="s">
        <v>68</v>
      </c>
      <c r="AG67" s="21" t="s">
        <v>342</v>
      </c>
      <c r="AH67" s="21" t="s">
        <v>67</v>
      </c>
      <c r="AI67" s="21" t="s">
        <v>67</v>
      </c>
      <c r="AJ67" s="21" t="s">
        <v>55</v>
      </c>
      <c r="AK67" s="21" t="s">
        <v>70</v>
      </c>
      <c r="AL67" s="39" t="s">
        <v>582</v>
      </c>
      <c r="AM67" s="21" t="s">
        <v>233</v>
      </c>
      <c r="AN67" s="21" t="s">
        <v>67</v>
      </c>
      <c r="AO67" s="21" t="s">
        <v>67</v>
      </c>
      <c r="AP67" s="21" t="s">
        <v>126</v>
      </c>
      <c r="AQ67" s="21" t="s">
        <v>67</v>
      </c>
      <c r="AR67" s="21" t="s">
        <v>67</v>
      </c>
      <c r="AS67" s="21" t="s">
        <v>67</v>
      </c>
      <c r="AT67" s="21" t="s">
        <v>72</v>
      </c>
      <c r="AU67" s="21" t="s">
        <v>72</v>
      </c>
      <c r="AV67" s="21" t="s">
        <v>72</v>
      </c>
      <c r="AW67" s="21" t="s">
        <v>63</v>
      </c>
      <c r="AX67" s="21" t="s">
        <v>70</v>
      </c>
      <c r="AY67" s="21" t="s">
        <v>72</v>
      </c>
      <c r="AZ67" s="21" t="s">
        <v>67</v>
      </c>
      <c r="BA67" s="21" t="s">
        <v>67</v>
      </c>
      <c r="BB67" s="21" t="s">
        <v>70</v>
      </c>
      <c r="BC67" s="21" t="s">
        <v>70</v>
      </c>
      <c r="BD67" s="39" t="s">
        <v>722</v>
      </c>
      <c r="BE67" s="21" t="str">
        <f t="shared" ref="BE67:BE97" si="5">IF(W67="yes","Yes",".")</f>
        <v>.</v>
      </c>
      <c r="BF67" s="39" t="s">
        <v>55</v>
      </c>
      <c r="BG67" s="39" t="s">
        <v>648</v>
      </c>
      <c r="BH67" s="21"/>
      <c r="BI67" s="21"/>
      <c r="BJ67" s="21"/>
      <c r="BK67" s="21"/>
      <c r="BL67" s="21"/>
      <c r="BM67" s="21"/>
      <c r="BN67" s="21"/>
      <c r="BO67" s="21"/>
      <c r="BP67" s="21"/>
      <c r="BQ67" s="21"/>
      <c r="BR67" s="21"/>
      <c r="BS67" s="21"/>
      <c r="BT67" s="21"/>
      <c r="BU67" s="21"/>
      <c r="BV67" s="21"/>
      <c r="BW67" s="21"/>
      <c r="BX67" s="21"/>
      <c r="BY67" s="21"/>
      <c r="BZ67" s="21"/>
      <c r="CA67" s="21"/>
    </row>
    <row r="68" spans="1:79" ht="15.75" customHeight="1" x14ac:dyDescent="0.2">
      <c r="A68" s="32" t="s">
        <v>343</v>
      </c>
      <c r="B68" s="21">
        <v>283</v>
      </c>
      <c r="C68" s="21">
        <v>138</v>
      </c>
      <c r="D68" s="21">
        <v>145</v>
      </c>
      <c r="E68" s="21" t="s">
        <v>53</v>
      </c>
      <c r="F68" s="21"/>
      <c r="G68" s="21" t="s">
        <v>344</v>
      </c>
      <c r="H68" s="21" t="s">
        <v>76</v>
      </c>
      <c r="I68" s="21" t="s">
        <v>56</v>
      </c>
      <c r="J68" s="21" t="s">
        <v>77</v>
      </c>
      <c r="K68" s="21" t="s">
        <v>116</v>
      </c>
      <c r="L68" s="21" t="s">
        <v>123</v>
      </c>
      <c r="M68" s="39" t="s">
        <v>583</v>
      </c>
      <c r="N68" s="21" t="s">
        <v>80</v>
      </c>
      <c r="O68" s="39" t="s">
        <v>584</v>
      </c>
      <c r="P68" s="21" t="s">
        <v>82</v>
      </c>
      <c r="Q68" s="21" t="s">
        <v>60</v>
      </c>
      <c r="R68" s="21" t="s">
        <v>55</v>
      </c>
      <c r="S68" s="21">
        <v>1</v>
      </c>
      <c r="T68" s="21" t="s">
        <v>85</v>
      </c>
      <c r="U68" s="21" t="s">
        <v>62</v>
      </c>
      <c r="V68" s="21" t="s">
        <v>63</v>
      </c>
      <c r="W68" s="21" t="s">
        <v>326</v>
      </c>
      <c r="X68" s="21" t="s">
        <v>65</v>
      </c>
      <c r="Y68" s="21" t="s">
        <v>66</v>
      </c>
      <c r="Z68" s="21" t="s">
        <v>64</v>
      </c>
      <c r="AA68" s="21" t="s">
        <v>64</v>
      </c>
      <c r="AB68" s="21" t="s">
        <v>64</v>
      </c>
      <c r="AC68" s="34" t="s">
        <v>67</v>
      </c>
      <c r="AD68" s="21">
        <v>-0.1203</v>
      </c>
      <c r="AE68" s="21">
        <v>1.4200000000000001E-2</v>
      </c>
      <c r="AF68" s="21" t="s">
        <v>68</v>
      </c>
      <c r="AG68" s="21" t="s">
        <v>345</v>
      </c>
      <c r="AH68" s="21" t="s">
        <v>70</v>
      </c>
      <c r="AI68" s="21" t="s">
        <v>67</v>
      </c>
      <c r="AJ68" s="21" t="s">
        <v>55</v>
      </c>
      <c r="AK68" s="21" t="s">
        <v>70</v>
      </c>
      <c r="AL68" s="39" t="s">
        <v>585</v>
      </c>
      <c r="AM68" s="21" t="s">
        <v>70</v>
      </c>
      <c r="AN68" s="21" t="s">
        <v>67</v>
      </c>
      <c r="AO68" s="21" t="s">
        <v>67</v>
      </c>
      <c r="AP68" s="21" t="s">
        <v>126</v>
      </c>
      <c r="AQ68" s="39" t="s">
        <v>67</v>
      </c>
      <c r="AR68" s="21" t="s">
        <v>70</v>
      </c>
      <c r="AS68" s="21" t="s">
        <v>67</v>
      </c>
      <c r="AT68" s="21" t="s">
        <v>72</v>
      </c>
      <c r="AU68" s="21" t="s">
        <v>72</v>
      </c>
      <c r="AV68" s="21" t="s">
        <v>72</v>
      </c>
      <c r="AW68" s="21" t="s">
        <v>70</v>
      </c>
      <c r="AX68" s="21" t="s">
        <v>70</v>
      </c>
      <c r="AY68" s="21" t="s">
        <v>67</v>
      </c>
      <c r="AZ68" s="21" t="s">
        <v>67</v>
      </c>
      <c r="BA68" s="21" t="s">
        <v>67</v>
      </c>
      <c r="BB68" s="21" t="s">
        <v>70</v>
      </c>
      <c r="BC68" s="21" t="s">
        <v>70</v>
      </c>
      <c r="BD68" s="21" t="s">
        <v>346</v>
      </c>
      <c r="BE68" s="21" t="str">
        <f t="shared" si="5"/>
        <v>.</v>
      </c>
      <c r="BF68" s="39" t="s">
        <v>55</v>
      </c>
      <c r="BG68" s="21" t="s">
        <v>347</v>
      </c>
      <c r="BH68" s="21"/>
      <c r="BI68" s="21"/>
      <c r="BJ68" s="21"/>
      <c r="BK68" s="21"/>
      <c r="BL68" s="21"/>
      <c r="BM68" s="21"/>
      <c r="BN68" s="21"/>
      <c r="BO68" s="21"/>
      <c r="BP68" s="21"/>
      <c r="BQ68" s="21"/>
      <c r="BR68" s="21"/>
      <c r="BS68" s="21"/>
      <c r="BT68" s="21"/>
      <c r="BU68" s="21"/>
      <c r="BV68" s="21"/>
      <c r="BW68" s="21"/>
      <c r="BX68" s="21"/>
      <c r="BY68" s="21"/>
      <c r="BZ68" s="21"/>
      <c r="CA68" s="21"/>
    </row>
    <row r="69" spans="1:79" ht="15.75" customHeight="1" x14ac:dyDescent="0.2">
      <c r="A69" s="21" t="s">
        <v>348</v>
      </c>
      <c r="B69" s="21">
        <v>179</v>
      </c>
      <c r="C69" s="21">
        <v>90</v>
      </c>
      <c r="D69" s="21">
        <v>89</v>
      </c>
      <c r="E69" s="21" t="s">
        <v>53</v>
      </c>
      <c r="F69" s="21"/>
      <c r="G69" s="21" t="s">
        <v>349</v>
      </c>
      <c r="H69" s="21" t="s">
        <v>350</v>
      </c>
      <c r="I69" s="21" t="s">
        <v>169</v>
      </c>
      <c r="J69" s="21" t="s">
        <v>94</v>
      </c>
      <c r="K69" s="21" t="s">
        <v>78</v>
      </c>
      <c r="L69" s="21" t="s">
        <v>123</v>
      </c>
      <c r="M69" s="39" t="s">
        <v>723</v>
      </c>
      <c r="N69" s="21" t="s">
        <v>80</v>
      </c>
      <c r="O69" s="39" t="s">
        <v>586</v>
      </c>
      <c r="P69" s="21" t="s">
        <v>82</v>
      </c>
      <c r="Q69" s="21" t="s">
        <v>83</v>
      </c>
      <c r="R69" s="21" t="s">
        <v>258</v>
      </c>
      <c r="S69" s="21">
        <v>10</v>
      </c>
      <c r="T69" s="21" t="s">
        <v>85</v>
      </c>
      <c r="U69" s="21" t="s">
        <v>108</v>
      </c>
      <c r="V69" s="21" t="s">
        <v>63</v>
      </c>
      <c r="W69" s="21" t="s">
        <v>63</v>
      </c>
      <c r="X69" s="21" t="s">
        <v>65</v>
      </c>
      <c r="Y69" s="21" t="s">
        <v>99</v>
      </c>
      <c r="Z69" s="21" t="s">
        <v>64</v>
      </c>
      <c r="AA69" s="21" t="s">
        <v>64</v>
      </c>
      <c r="AB69" s="21" t="s">
        <v>64</v>
      </c>
      <c r="AC69" s="29" t="s">
        <v>67</v>
      </c>
      <c r="AD69" s="30">
        <v>2.3E-2</v>
      </c>
      <c r="AE69" s="21">
        <f t="shared" ref="AE69:AE70" si="6">B69/(C69*D69)+AD69^2/(2*B69)</f>
        <v>2.2348543820922169E-2</v>
      </c>
      <c r="AF69" s="21" t="s">
        <v>68</v>
      </c>
      <c r="AG69" s="21" t="s">
        <v>330</v>
      </c>
      <c r="AH69" s="21" t="s">
        <v>100</v>
      </c>
      <c r="AI69" s="21" t="s">
        <v>67</v>
      </c>
      <c r="AJ69" s="21" t="s">
        <v>55</v>
      </c>
      <c r="AK69" s="21" t="s">
        <v>70</v>
      </c>
      <c r="AL69" s="39" t="s">
        <v>587</v>
      </c>
      <c r="AM69" s="21" t="s">
        <v>70</v>
      </c>
      <c r="AN69" s="21" t="s">
        <v>67</v>
      </c>
      <c r="AO69" s="21" t="s">
        <v>70</v>
      </c>
      <c r="AP69" s="21" t="s">
        <v>70</v>
      </c>
      <c r="AQ69" s="39" t="s">
        <v>70</v>
      </c>
      <c r="AR69" s="21" t="s">
        <v>70</v>
      </c>
      <c r="AS69" s="21" t="s">
        <v>67</v>
      </c>
      <c r="AT69" s="21" t="s">
        <v>72</v>
      </c>
      <c r="AU69" s="21" t="s">
        <v>72</v>
      </c>
      <c r="AV69" s="21" t="s">
        <v>67</v>
      </c>
      <c r="AW69" s="21" t="s">
        <v>70</v>
      </c>
      <c r="AX69" s="21" t="s">
        <v>70</v>
      </c>
      <c r="AY69" s="21" t="s">
        <v>67</v>
      </c>
      <c r="AZ69" s="21" t="s">
        <v>70</v>
      </c>
      <c r="BA69" s="21" t="s">
        <v>70</v>
      </c>
      <c r="BB69" s="21" t="s">
        <v>70</v>
      </c>
      <c r="BC69" s="21" t="s">
        <v>70</v>
      </c>
      <c r="BD69" s="21" t="s">
        <v>351</v>
      </c>
      <c r="BE69" s="21" t="str">
        <f t="shared" si="5"/>
        <v>Yes</v>
      </c>
      <c r="BF69" s="39" t="s">
        <v>70</v>
      </c>
      <c r="BG69" s="39" t="s">
        <v>724</v>
      </c>
      <c r="BH69" s="21"/>
      <c r="BI69" s="21"/>
      <c r="BJ69" s="21"/>
      <c r="BK69" s="21"/>
      <c r="BL69" s="21"/>
      <c r="BM69" s="21"/>
      <c r="BN69" s="21"/>
      <c r="BO69" s="21"/>
      <c r="BP69" s="21"/>
      <c r="BQ69" s="21"/>
      <c r="BR69" s="21"/>
      <c r="BS69" s="21"/>
      <c r="BT69" s="21"/>
      <c r="BU69" s="21"/>
      <c r="BV69" s="21"/>
      <c r="BW69" s="21"/>
      <c r="BX69" s="21"/>
      <c r="BY69" s="21"/>
      <c r="BZ69" s="21"/>
      <c r="CA69" s="21"/>
    </row>
    <row r="70" spans="1:79" ht="15.75" customHeight="1" x14ac:dyDescent="0.2">
      <c r="A70" s="21" t="s">
        <v>352</v>
      </c>
      <c r="B70" s="21">
        <v>181</v>
      </c>
      <c r="C70" s="21">
        <v>90</v>
      </c>
      <c r="D70" s="21">
        <v>91</v>
      </c>
      <c r="E70" s="21" t="s">
        <v>53</v>
      </c>
      <c r="F70" s="21"/>
      <c r="G70" s="21" t="s">
        <v>349</v>
      </c>
      <c r="H70" s="21" t="s">
        <v>350</v>
      </c>
      <c r="I70" s="21" t="s">
        <v>169</v>
      </c>
      <c r="J70" s="21" t="s">
        <v>94</v>
      </c>
      <c r="K70" s="21" t="s">
        <v>78</v>
      </c>
      <c r="L70" s="21" t="s">
        <v>123</v>
      </c>
      <c r="M70" s="39" t="s">
        <v>723</v>
      </c>
      <c r="N70" s="21" t="s">
        <v>80</v>
      </c>
      <c r="O70" s="39" t="s">
        <v>586</v>
      </c>
      <c r="P70" s="21" t="s">
        <v>82</v>
      </c>
      <c r="Q70" s="21" t="s">
        <v>83</v>
      </c>
      <c r="R70" s="21" t="s">
        <v>258</v>
      </c>
      <c r="S70" s="21">
        <v>10</v>
      </c>
      <c r="T70" s="21" t="s">
        <v>85</v>
      </c>
      <c r="U70" s="21" t="s">
        <v>108</v>
      </c>
      <c r="V70" s="21" t="s">
        <v>63</v>
      </c>
      <c r="W70" s="21" t="s">
        <v>63</v>
      </c>
      <c r="X70" s="21" t="s">
        <v>65</v>
      </c>
      <c r="Y70" s="21" t="s">
        <v>99</v>
      </c>
      <c r="Z70" s="21" t="s">
        <v>64</v>
      </c>
      <c r="AA70" s="21" t="s">
        <v>64</v>
      </c>
      <c r="AB70" s="21" t="s">
        <v>64</v>
      </c>
      <c r="AC70" s="29" t="s">
        <v>67</v>
      </c>
      <c r="AD70" s="30">
        <v>6.9000000000000006E-2</v>
      </c>
      <c r="AE70" s="21">
        <f t="shared" si="6"/>
        <v>2.2113274033823759E-2</v>
      </c>
      <c r="AF70" s="21" t="s">
        <v>68</v>
      </c>
      <c r="AG70" s="21" t="s">
        <v>330</v>
      </c>
      <c r="AH70" s="21" t="s">
        <v>100</v>
      </c>
      <c r="AI70" s="21" t="s">
        <v>67</v>
      </c>
      <c r="AJ70" s="21" t="s">
        <v>55</v>
      </c>
      <c r="AK70" s="21" t="s">
        <v>70</v>
      </c>
      <c r="AL70" s="39" t="s">
        <v>587</v>
      </c>
      <c r="AM70" s="21" t="s">
        <v>70</v>
      </c>
      <c r="AN70" s="21" t="s">
        <v>67</v>
      </c>
      <c r="AO70" s="21" t="s">
        <v>70</v>
      </c>
      <c r="AP70" s="21" t="s">
        <v>70</v>
      </c>
      <c r="AQ70" s="39" t="s">
        <v>70</v>
      </c>
      <c r="AR70" s="21" t="s">
        <v>70</v>
      </c>
      <c r="AS70" s="21" t="s">
        <v>67</v>
      </c>
      <c r="AT70" s="21" t="s">
        <v>72</v>
      </c>
      <c r="AU70" s="21" t="s">
        <v>72</v>
      </c>
      <c r="AV70" s="21" t="s">
        <v>67</v>
      </c>
      <c r="AW70" s="21" t="s">
        <v>70</v>
      </c>
      <c r="AX70" s="21" t="s">
        <v>70</v>
      </c>
      <c r="AY70" s="21" t="s">
        <v>67</v>
      </c>
      <c r="AZ70" s="21" t="s">
        <v>70</v>
      </c>
      <c r="BA70" s="21" t="s">
        <v>70</v>
      </c>
      <c r="BB70" s="21" t="s">
        <v>70</v>
      </c>
      <c r="BC70" s="21" t="s">
        <v>70</v>
      </c>
      <c r="BD70" s="21" t="s">
        <v>351</v>
      </c>
      <c r="BE70" s="21" t="str">
        <f t="shared" si="5"/>
        <v>Yes</v>
      </c>
      <c r="BF70" s="39" t="s">
        <v>70</v>
      </c>
      <c r="BG70" s="39" t="s">
        <v>649</v>
      </c>
      <c r="BH70" s="21"/>
      <c r="BI70" s="21"/>
      <c r="BJ70" s="21"/>
      <c r="BK70" s="21"/>
      <c r="BL70" s="21"/>
      <c r="BM70" s="21"/>
      <c r="BN70" s="21"/>
      <c r="BO70" s="21"/>
      <c r="BP70" s="21"/>
      <c r="BQ70" s="21"/>
      <c r="BR70" s="21"/>
      <c r="BS70" s="21"/>
      <c r="BT70" s="21"/>
      <c r="BU70" s="21"/>
      <c r="BV70" s="21"/>
      <c r="BW70" s="21"/>
      <c r="BX70" s="21"/>
      <c r="BY70" s="21"/>
      <c r="BZ70" s="21"/>
      <c r="CA70" s="21"/>
    </row>
    <row r="71" spans="1:79" ht="15.75" customHeight="1" x14ac:dyDescent="0.2">
      <c r="A71" s="28" t="s">
        <v>353</v>
      </c>
      <c r="B71" s="21">
        <v>241</v>
      </c>
      <c r="C71" s="21">
        <v>112</v>
      </c>
      <c r="D71" s="21">
        <v>129</v>
      </c>
      <c r="E71" s="21" t="s">
        <v>53</v>
      </c>
      <c r="F71" s="21"/>
      <c r="G71" s="21" t="s">
        <v>354</v>
      </c>
      <c r="H71" s="21" t="s">
        <v>76</v>
      </c>
      <c r="I71" s="21" t="s">
        <v>56</v>
      </c>
      <c r="J71" s="21" t="s">
        <v>77</v>
      </c>
      <c r="K71" s="21" t="s">
        <v>116</v>
      </c>
      <c r="L71" s="21" t="s">
        <v>57</v>
      </c>
      <c r="M71" s="39" t="s">
        <v>588</v>
      </c>
      <c r="N71" s="21" t="s">
        <v>80</v>
      </c>
      <c r="O71" s="39" t="s">
        <v>589</v>
      </c>
      <c r="P71" s="21" t="s">
        <v>82</v>
      </c>
      <c r="Q71" s="21" t="s">
        <v>107</v>
      </c>
      <c r="R71" s="21" t="s">
        <v>55</v>
      </c>
      <c r="S71" s="21">
        <v>2</v>
      </c>
      <c r="T71" s="21" t="s">
        <v>85</v>
      </c>
      <c r="U71" s="21" t="s">
        <v>108</v>
      </c>
      <c r="V71" s="21" t="s">
        <v>64</v>
      </c>
      <c r="W71" s="21" t="s">
        <v>55</v>
      </c>
      <c r="X71" s="21" t="s">
        <v>65</v>
      </c>
      <c r="Y71" s="21" t="s">
        <v>86</v>
      </c>
      <c r="Z71" s="21" t="s">
        <v>64</v>
      </c>
      <c r="AA71" s="21" t="s">
        <v>64</v>
      </c>
      <c r="AB71" s="21" t="s">
        <v>64</v>
      </c>
      <c r="AC71" s="34" t="s">
        <v>67</v>
      </c>
      <c r="AD71" s="21">
        <v>-8.3400000000000002E-2</v>
      </c>
      <c r="AE71" s="21">
        <v>1.67E-2</v>
      </c>
      <c r="AF71" s="21" t="s">
        <v>68</v>
      </c>
      <c r="AG71" s="21" t="s">
        <v>69</v>
      </c>
      <c r="AH71" s="21" t="s">
        <v>67</v>
      </c>
      <c r="AI71" s="21" t="s">
        <v>67</v>
      </c>
      <c r="AJ71" s="21" t="s">
        <v>55</v>
      </c>
      <c r="AK71" s="21" t="s">
        <v>71</v>
      </c>
      <c r="AL71" s="21" t="s">
        <v>71</v>
      </c>
      <c r="AM71" s="21" t="s">
        <v>70</v>
      </c>
      <c r="AN71" s="21" t="s">
        <v>67</v>
      </c>
      <c r="AO71" s="21" t="s">
        <v>70</v>
      </c>
      <c r="AP71" s="21" t="s">
        <v>70</v>
      </c>
      <c r="AQ71" s="39" t="s">
        <v>70</v>
      </c>
      <c r="AR71" s="21" t="s">
        <v>70</v>
      </c>
      <c r="AS71" s="21" t="s">
        <v>67</v>
      </c>
      <c r="AT71" s="21" t="s">
        <v>72</v>
      </c>
      <c r="AU71" s="21" t="s">
        <v>72</v>
      </c>
      <c r="AV71" s="21" t="s">
        <v>67</v>
      </c>
      <c r="AW71" s="21" t="s">
        <v>70</v>
      </c>
      <c r="AX71" s="21" t="s">
        <v>70</v>
      </c>
      <c r="AY71" s="21" t="s">
        <v>70</v>
      </c>
      <c r="AZ71" s="21" t="s">
        <v>70</v>
      </c>
      <c r="BA71" s="21" t="s">
        <v>70</v>
      </c>
      <c r="BB71" s="21" t="s">
        <v>70</v>
      </c>
      <c r="BC71" s="21" t="s">
        <v>70</v>
      </c>
      <c r="BD71" s="21" t="s">
        <v>69</v>
      </c>
      <c r="BE71" s="21" t="str">
        <f t="shared" si="5"/>
        <v>.</v>
      </c>
      <c r="BF71" s="39" t="s">
        <v>55</v>
      </c>
      <c r="BG71" s="39" t="s">
        <v>650</v>
      </c>
      <c r="BH71" s="21"/>
      <c r="BI71" s="21"/>
      <c r="BJ71" s="21"/>
      <c r="BK71" s="21"/>
      <c r="BL71" s="21"/>
      <c r="BM71" s="21"/>
      <c r="BN71" s="21"/>
      <c r="BO71" s="21"/>
      <c r="BP71" s="21"/>
      <c r="BQ71" s="21"/>
      <c r="BR71" s="21"/>
      <c r="BS71" s="21"/>
      <c r="BT71" s="21"/>
      <c r="BU71" s="21"/>
      <c r="BV71" s="21"/>
      <c r="BW71" s="21"/>
      <c r="BX71" s="21"/>
      <c r="BY71" s="21"/>
      <c r="BZ71" s="21"/>
      <c r="CA71" s="21"/>
    </row>
    <row r="72" spans="1:79" ht="15.75" customHeight="1" x14ac:dyDescent="0.2">
      <c r="A72" s="21" t="s">
        <v>355</v>
      </c>
      <c r="B72" s="21">
        <v>30</v>
      </c>
      <c r="C72" s="21">
        <v>18</v>
      </c>
      <c r="D72" s="21">
        <v>12</v>
      </c>
      <c r="E72" s="21" t="s">
        <v>53</v>
      </c>
      <c r="F72" s="21"/>
      <c r="G72" s="38" t="s">
        <v>482</v>
      </c>
      <c r="H72" s="21" t="s">
        <v>105</v>
      </c>
      <c r="I72" s="21" t="s">
        <v>56</v>
      </c>
      <c r="J72" s="21" t="s">
        <v>106</v>
      </c>
      <c r="K72" s="21" t="s">
        <v>125</v>
      </c>
      <c r="L72" s="21" t="s">
        <v>57</v>
      </c>
      <c r="M72" s="21" t="s">
        <v>356</v>
      </c>
      <c r="N72" s="21" t="s">
        <v>58</v>
      </c>
      <c r="O72" s="39" t="s">
        <v>590</v>
      </c>
      <c r="P72" s="21" t="s">
        <v>82</v>
      </c>
      <c r="Q72" s="21" t="s">
        <v>107</v>
      </c>
      <c r="R72" s="21" t="s">
        <v>55</v>
      </c>
      <c r="S72" s="21">
        <v>5</v>
      </c>
      <c r="T72" s="21" t="s">
        <v>85</v>
      </c>
      <c r="U72" s="21" t="s">
        <v>62</v>
      </c>
      <c r="V72" s="21" t="s">
        <v>63</v>
      </c>
      <c r="W72" s="21" t="s">
        <v>64</v>
      </c>
      <c r="X72" s="21" t="s">
        <v>65</v>
      </c>
      <c r="Y72" s="21" t="s">
        <v>99</v>
      </c>
      <c r="Z72" s="21" t="s">
        <v>64</v>
      </c>
      <c r="AA72" s="21" t="s">
        <v>64</v>
      </c>
      <c r="AB72" s="21" t="s">
        <v>64</v>
      </c>
      <c r="AC72" s="29" t="s">
        <v>67</v>
      </c>
      <c r="AD72" s="30">
        <v>0.26900000000000002</v>
      </c>
      <c r="AE72" s="21">
        <f>B72/(C72*D72)+AD72^2/(2*B72)</f>
        <v>0.14009490555555557</v>
      </c>
      <c r="AF72" s="21" t="s">
        <v>68</v>
      </c>
      <c r="AG72" s="21" t="s">
        <v>330</v>
      </c>
      <c r="AH72" s="21" t="s">
        <v>100</v>
      </c>
      <c r="AI72" s="21" t="s">
        <v>67</v>
      </c>
      <c r="AJ72" s="21" t="s">
        <v>55</v>
      </c>
      <c r="AK72" s="21" t="s">
        <v>70</v>
      </c>
      <c r="AL72" s="39" t="s">
        <v>556</v>
      </c>
      <c r="AM72" s="21" t="s">
        <v>70</v>
      </c>
      <c r="AN72" s="21" t="s">
        <v>67</v>
      </c>
      <c r="AO72" s="21" t="s">
        <v>70</v>
      </c>
      <c r="AP72" s="21" t="s">
        <v>101</v>
      </c>
      <c r="AQ72" s="39" t="s">
        <v>67</v>
      </c>
      <c r="AR72" s="21" t="s">
        <v>70</v>
      </c>
      <c r="AS72" s="21" t="s">
        <v>67</v>
      </c>
      <c r="AT72" s="21" t="s">
        <v>72</v>
      </c>
      <c r="AU72" s="21" t="s">
        <v>72</v>
      </c>
      <c r="AV72" s="21" t="s">
        <v>72</v>
      </c>
      <c r="AW72" s="21" t="s">
        <v>70</v>
      </c>
      <c r="AX72" s="21" t="s">
        <v>70</v>
      </c>
      <c r="AY72" s="21" t="s">
        <v>72</v>
      </c>
      <c r="AZ72" s="21" t="s">
        <v>70</v>
      </c>
      <c r="BA72" s="21" t="s">
        <v>67</v>
      </c>
      <c r="BB72" s="21" t="s">
        <v>70</v>
      </c>
      <c r="BC72" s="21" t="s">
        <v>70</v>
      </c>
      <c r="BD72" s="21" t="s">
        <v>69</v>
      </c>
      <c r="BE72" s="21" t="str">
        <f t="shared" si="5"/>
        <v>.</v>
      </c>
      <c r="BF72" s="39" t="s">
        <v>55</v>
      </c>
      <c r="BG72" s="39" t="s">
        <v>651</v>
      </c>
      <c r="BH72" s="21"/>
      <c r="BI72" s="21"/>
      <c r="BJ72" s="21"/>
      <c r="BK72" s="21"/>
      <c r="BL72" s="21"/>
      <c r="BM72" s="21"/>
      <c r="BN72" s="21"/>
      <c r="BO72" s="21"/>
      <c r="BP72" s="21"/>
      <c r="BQ72" s="21"/>
      <c r="BR72" s="21"/>
      <c r="BS72" s="21"/>
      <c r="BT72" s="21"/>
      <c r="BU72" s="21"/>
      <c r="BV72" s="21"/>
      <c r="BW72" s="21"/>
      <c r="BX72" s="21"/>
      <c r="BY72" s="21"/>
      <c r="BZ72" s="21"/>
      <c r="CA72" s="21"/>
    </row>
    <row r="73" spans="1:79" ht="15.75" customHeight="1" x14ac:dyDescent="0.2">
      <c r="A73" s="28" t="s">
        <v>357</v>
      </c>
      <c r="B73" s="21">
        <v>51</v>
      </c>
      <c r="C73" s="21">
        <v>17</v>
      </c>
      <c r="D73" s="21">
        <v>34</v>
      </c>
      <c r="E73" s="21" t="s">
        <v>53</v>
      </c>
      <c r="F73" s="21"/>
      <c r="G73" s="39" t="s">
        <v>492</v>
      </c>
      <c r="H73" s="21" t="s">
        <v>76</v>
      </c>
      <c r="I73" s="21" t="s">
        <v>56</v>
      </c>
      <c r="J73" s="21" t="s">
        <v>77</v>
      </c>
      <c r="K73" s="21" t="s">
        <v>78</v>
      </c>
      <c r="L73" s="21" t="s">
        <v>57</v>
      </c>
      <c r="M73" s="39" t="s">
        <v>390</v>
      </c>
      <c r="N73" s="21" t="s">
        <v>58</v>
      </c>
      <c r="O73" s="39" t="s">
        <v>591</v>
      </c>
      <c r="P73" s="21" t="s">
        <v>82</v>
      </c>
      <c r="Q73" s="21" t="s">
        <v>83</v>
      </c>
      <c r="R73" s="21" t="s">
        <v>160</v>
      </c>
      <c r="S73" s="21">
        <v>1</v>
      </c>
      <c r="T73" s="21" t="s">
        <v>85</v>
      </c>
      <c r="U73" s="21" t="s">
        <v>62</v>
      </c>
      <c r="V73" s="21" t="s">
        <v>63</v>
      </c>
      <c r="W73" s="21" t="s">
        <v>64</v>
      </c>
      <c r="X73" s="21" t="s">
        <v>358</v>
      </c>
      <c r="Y73" s="21" t="s">
        <v>359</v>
      </c>
      <c r="Z73" s="21" t="s">
        <v>64</v>
      </c>
      <c r="AA73" s="21" t="s">
        <v>64</v>
      </c>
      <c r="AB73" s="21" t="s">
        <v>64</v>
      </c>
      <c r="AC73" s="21" t="s">
        <v>231</v>
      </c>
      <c r="AD73" s="21">
        <v>0.1704</v>
      </c>
      <c r="AE73" s="21">
        <v>8.8499999999999995E-2</v>
      </c>
      <c r="AF73" s="21" t="s">
        <v>68</v>
      </c>
      <c r="AG73" s="21" t="s">
        <v>69</v>
      </c>
      <c r="AH73" s="21" t="s">
        <v>67</v>
      </c>
      <c r="AI73" s="21" t="s">
        <v>67</v>
      </c>
      <c r="AJ73" s="21" t="s">
        <v>55</v>
      </c>
      <c r="AK73" s="21" t="s">
        <v>70</v>
      </c>
      <c r="AL73" s="39" t="s">
        <v>725</v>
      </c>
      <c r="AM73" s="21" t="s">
        <v>233</v>
      </c>
      <c r="AN73" s="21" t="s">
        <v>67</v>
      </c>
      <c r="AO73" s="21" t="s">
        <v>67</v>
      </c>
      <c r="AP73" s="21" t="s">
        <v>126</v>
      </c>
      <c r="AQ73" s="39" t="s">
        <v>67</v>
      </c>
      <c r="AR73" s="21" t="s">
        <v>67</v>
      </c>
      <c r="AS73" s="21" t="s">
        <v>67</v>
      </c>
      <c r="AT73" s="21" t="s">
        <v>72</v>
      </c>
      <c r="AU73" s="21" t="s">
        <v>72</v>
      </c>
      <c r="AV73" s="21" t="s">
        <v>67</v>
      </c>
      <c r="AW73" s="21" t="s">
        <v>70</v>
      </c>
      <c r="AX73" s="21" t="s">
        <v>70</v>
      </c>
      <c r="AY73" s="21" t="s">
        <v>72</v>
      </c>
      <c r="AZ73" s="21" t="s">
        <v>70</v>
      </c>
      <c r="BA73" s="21" t="s">
        <v>67</v>
      </c>
      <c r="BB73" s="21" t="s">
        <v>70</v>
      </c>
      <c r="BC73" s="21" t="s">
        <v>70</v>
      </c>
      <c r="BD73" s="28" t="s">
        <v>69</v>
      </c>
      <c r="BE73" s="21" t="str">
        <f t="shared" si="5"/>
        <v>.</v>
      </c>
      <c r="BF73" s="39" t="s">
        <v>55</v>
      </c>
      <c r="BG73" s="39" t="s">
        <v>652</v>
      </c>
      <c r="BH73" s="21"/>
      <c r="BI73" s="21"/>
      <c r="BJ73" s="21"/>
      <c r="BK73" s="21"/>
      <c r="BL73" s="21"/>
      <c r="BM73" s="21"/>
      <c r="BN73" s="21"/>
      <c r="BO73" s="21"/>
      <c r="BP73" s="21"/>
      <c r="BQ73" s="21"/>
      <c r="BR73" s="21"/>
      <c r="BS73" s="21"/>
      <c r="BT73" s="21"/>
      <c r="BU73" s="21"/>
      <c r="BV73" s="21"/>
      <c r="BW73" s="21"/>
      <c r="BX73" s="21"/>
      <c r="BY73" s="21"/>
      <c r="BZ73" s="21"/>
      <c r="CA73" s="21"/>
    </row>
    <row r="74" spans="1:79" ht="15.75" customHeight="1" x14ac:dyDescent="0.2">
      <c r="A74" s="28" t="s">
        <v>360</v>
      </c>
      <c r="B74" s="21">
        <v>51</v>
      </c>
      <c r="C74" s="21">
        <v>17</v>
      </c>
      <c r="D74" s="21">
        <v>34</v>
      </c>
      <c r="E74" s="21" t="s">
        <v>53</v>
      </c>
      <c r="F74" s="21"/>
      <c r="G74" s="39" t="s">
        <v>492</v>
      </c>
      <c r="H74" s="21" t="s">
        <v>76</v>
      </c>
      <c r="I74" s="21" t="s">
        <v>56</v>
      </c>
      <c r="J74" s="21" t="s">
        <v>77</v>
      </c>
      <c r="K74" s="21" t="s">
        <v>78</v>
      </c>
      <c r="L74" s="21" t="s">
        <v>57</v>
      </c>
      <c r="M74" s="39" t="s">
        <v>390</v>
      </c>
      <c r="N74" s="21" t="s">
        <v>58</v>
      </c>
      <c r="O74" s="39" t="s">
        <v>591</v>
      </c>
      <c r="P74" s="21" t="s">
        <v>82</v>
      </c>
      <c r="Q74" s="21" t="s">
        <v>83</v>
      </c>
      <c r="R74" s="21" t="s">
        <v>160</v>
      </c>
      <c r="S74" s="21">
        <v>1</v>
      </c>
      <c r="T74" s="21" t="s">
        <v>85</v>
      </c>
      <c r="U74" s="21" t="s">
        <v>62</v>
      </c>
      <c r="V74" s="21" t="s">
        <v>63</v>
      </c>
      <c r="W74" s="21" t="s">
        <v>64</v>
      </c>
      <c r="X74" s="21" t="s">
        <v>358</v>
      </c>
      <c r="Y74" s="21" t="s">
        <v>359</v>
      </c>
      <c r="Z74" s="21" t="s">
        <v>64</v>
      </c>
      <c r="AA74" s="21" t="s">
        <v>64</v>
      </c>
      <c r="AB74" s="21" t="s">
        <v>64</v>
      </c>
      <c r="AC74" s="21" t="s">
        <v>231</v>
      </c>
      <c r="AD74" s="21">
        <v>7.6700000000000004E-2</v>
      </c>
      <c r="AE74" s="21">
        <v>8.8300000000000003E-2</v>
      </c>
      <c r="AF74" s="21" t="s">
        <v>68</v>
      </c>
      <c r="AG74" s="21" t="s">
        <v>69</v>
      </c>
      <c r="AH74" s="21" t="s">
        <v>67</v>
      </c>
      <c r="AI74" s="21" t="s">
        <v>67</v>
      </c>
      <c r="AJ74" s="21" t="s">
        <v>55</v>
      </c>
      <c r="AK74" s="21" t="s">
        <v>70</v>
      </c>
      <c r="AL74" s="39" t="s">
        <v>725</v>
      </c>
      <c r="AM74" s="21" t="s">
        <v>233</v>
      </c>
      <c r="AN74" s="21" t="s">
        <v>67</v>
      </c>
      <c r="AO74" s="21" t="s">
        <v>67</v>
      </c>
      <c r="AP74" s="21" t="s">
        <v>126</v>
      </c>
      <c r="AQ74" s="39" t="s">
        <v>67</v>
      </c>
      <c r="AR74" s="21" t="s">
        <v>67</v>
      </c>
      <c r="AS74" s="21" t="s">
        <v>67</v>
      </c>
      <c r="AT74" s="21" t="s">
        <v>72</v>
      </c>
      <c r="AU74" s="21" t="s">
        <v>72</v>
      </c>
      <c r="AV74" s="21" t="s">
        <v>67</v>
      </c>
      <c r="AW74" s="21" t="s">
        <v>70</v>
      </c>
      <c r="AX74" s="21" t="s">
        <v>70</v>
      </c>
      <c r="AY74" s="21" t="s">
        <v>72</v>
      </c>
      <c r="AZ74" s="21" t="s">
        <v>70</v>
      </c>
      <c r="BA74" s="21" t="s">
        <v>67</v>
      </c>
      <c r="BB74" s="21" t="s">
        <v>70</v>
      </c>
      <c r="BC74" s="21" t="s">
        <v>70</v>
      </c>
      <c r="BD74" s="28" t="s">
        <v>69</v>
      </c>
      <c r="BE74" s="21" t="str">
        <f t="shared" si="5"/>
        <v>.</v>
      </c>
      <c r="BF74" s="39" t="s">
        <v>55</v>
      </c>
      <c r="BG74" s="39" t="s">
        <v>653</v>
      </c>
      <c r="BH74" s="21"/>
      <c r="BI74" s="21"/>
      <c r="BJ74" s="21"/>
      <c r="BK74" s="21"/>
      <c r="BL74" s="21"/>
      <c r="BM74" s="21"/>
      <c r="BN74" s="21"/>
      <c r="BO74" s="21"/>
      <c r="BP74" s="21"/>
      <c r="BQ74" s="21"/>
      <c r="BR74" s="21"/>
      <c r="BS74" s="21"/>
      <c r="BT74" s="21"/>
      <c r="BU74" s="21"/>
      <c r="BV74" s="21"/>
      <c r="BW74" s="21"/>
      <c r="BX74" s="21"/>
      <c r="BY74" s="21"/>
      <c r="BZ74" s="21"/>
      <c r="CA74" s="21"/>
    </row>
    <row r="75" spans="1:79" ht="15.75" customHeight="1" x14ac:dyDescent="0.2">
      <c r="A75" s="28" t="s">
        <v>361</v>
      </c>
      <c r="B75" s="21">
        <v>51</v>
      </c>
      <c r="C75" s="21">
        <v>17</v>
      </c>
      <c r="D75" s="21">
        <v>34</v>
      </c>
      <c r="E75" s="21" t="s">
        <v>53</v>
      </c>
      <c r="F75" s="21"/>
      <c r="G75" s="39" t="s">
        <v>492</v>
      </c>
      <c r="H75" s="21" t="s">
        <v>76</v>
      </c>
      <c r="I75" s="21" t="s">
        <v>56</v>
      </c>
      <c r="J75" s="21" t="s">
        <v>77</v>
      </c>
      <c r="K75" s="21" t="s">
        <v>78</v>
      </c>
      <c r="L75" s="21" t="s">
        <v>57</v>
      </c>
      <c r="M75" s="39" t="s">
        <v>390</v>
      </c>
      <c r="N75" s="21" t="s">
        <v>58</v>
      </c>
      <c r="O75" s="39" t="s">
        <v>591</v>
      </c>
      <c r="P75" s="21" t="s">
        <v>82</v>
      </c>
      <c r="Q75" s="21" t="s">
        <v>83</v>
      </c>
      <c r="R75" s="21" t="s">
        <v>160</v>
      </c>
      <c r="S75" s="21">
        <v>1</v>
      </c>
      <c r="T75" s="21" t="s">
        <v>85</v>
      </c>
      <c r="U75" s="21" t="s">
        <v>62</v>
      </c>
      <c r="V75" s="21" t="s">
        <v>63</v>
      </c>
      <c r="W75" s="21" t="s">
        <v>64</v>
      </c>
      <c r="X75" s="21" t="s">
        <v>358</v>
      </c>
      <c r="Y75" s="21" t="s">
        <v>359</v>
      </c>
      <c r="Z75" s="21" t="s">
        <v>64</v>
      </c>
      <c r="AA75" s="21" t="s">
        <v>64</v>
      </c>
      <c r="AB75" s="21" t="s">
        <v>64</v>
      </c>
      <c r="AC75" s="21" t="s">
        <v>231</v>
      </c>
      <c r="AD75" s="21">
        <v>0.38919999999999999</v>
      </c>
      <c r="AE75" s="21">
        <v>8.9700000000000002E-2</v>
      </c>
      <c r="AF75" s="21" t="s">
        <v>68</v>
      </c>
      <c r="AG75" s="21" t="s">
        <v>69</v>
      </c>
      <c r="AH75" s="21" t="s">
        <v>67</v>
      </c>
      <c r="AI75" s="21" t="s">
        <v>67</v>
      </c>
      <c r="AJ75" s="21" t="s">
        <v>55</v>
      </c>
      <c r="AK75" s="21" t="s">
        <v>70</v>
      </c>
      <c r="AL75" s="39" t="s">
        <v>725</v>
      </c>
      <c r="AM75" s="21" t="s">
        <v>233</v>
      </c>
      <c r="AN75" s="21" t="s">
        <v>67</v>
      </c>
      <c r="AO75" s="21" t="s">
        <v>67</v>
      </c>
      <c r="AP75" s="21" t="s">
        <v>126</v>
      </c>
      <c r="AQ75" s="39" t="s">
        <v>67</v>
      </c>
      <c r="AR75" s="21" t="s">
        <v>67</v>
      </c>
      <c r="AS75" s="21" t="s">
        <v>67</v>
      </c>
      <c r="AT75" s="21" t="s">
        <v>72</v>
      </c>
      <c r="AU75" s="21" t="s">
        <v>72</v>
      </c>
      <c r="AV75" s="21" t="s">
        <v>67</v>
      </c>
      <c r="AW75" s="21" t="s">
        <v>70</v>
      </c>
      <c r="AX75" s="21" t="s">
        <v>70</v>
      </c>
      <c r="AY75" s="21" t="s">
        <v>72</v>
      </c>
      <c r="AZ75" s="21" t="s">
        <v>70</v>
      </c>
      <c r="BA75" s="21" t="s">
        <v>67</v>
      </c>
      <c r="BB75" s="21" t="s">
        <v>70</v>
      </c>
      <c r="BC75" s="21" t="s">
        <v>70</v>
      </c>
      <c r="BD75" s="28" t="s">
        <v>69</v>
      </c>
      <c r="BE75" s="21" t="str">
        <f t="shared" si="5"/>
        <v>.</v>
      </c>
      <c r="BF75" s="39" t="s">
        <v>55</v>
      </c>
      <c r="BG75" s="39" t="s">
        <v>654</v>
      </c>
      <c r="BH75" s="21"/>
      <c r="BI75" s="21"/>
      <c r="BJ75" s="21"/>
      <c r="BK75" s="21"/>
      <c r="BL75" s="21"/>
      <c r="BM75" s="21"/>
      <c r="BN75" s="21"/>
      <c r="BO75" s="21"/>
      <c r="BP75" s="21"/>
      <c r="BQ75" s="21"/>
      <c r="BR75" s="21"/>
      <c r="BS75" s="21"/>
      <c r="BT75" s="21"/>
      <c r="BU75" s="21"/>
      <c r="BV75" s="21"/>
      <c r="BW75" s="21"/>
      <c r="BX75" s="21"/>
      <c r="BY75" s="21"/>
      <c r="BZ75" s="21"/>
      <c r="CA75" s="21"/>
    </row>
    <row r="76" spans="1:79" ht="15.75" customHeight="1" x14ac:dyDescent="0.2">
      <c r="A76" s="28" t="s">
        <v>362</v>
      </c>
      <c r="B76" s="21">
        <v>51</v>
      </c>
      <c r="C76" s="21">
        <v>17</v>
      </c>
      <c r="D76" s="21">
        <v>34</v>
      </c>
      <c r="E76" s="21" t="s">
        <v>53</v>
      </c>
      <c r="F76" s="21"/>
      <c r="G76" s="39" t="s">
        <v>492</v>
      </c>
      <c r="H76" s="21" t="s">
        <v>76</v>
      </c>
      <c r="I76" s="21" t="s">
        <v>56</v>
      </c>
      <c r="J76" s="21" t="s">
        <v>77</v>
      </c>
      <c r="K76" s="21" t="s">
        <v>78</v>
      </c>
      <c r="L76" s="21" t="s">
        <v>57</v>
      </c>
      <c r="M76" s="39" t="s">
        <v>390</v>
      </c>
      <c r="N76" s="21" t="s">
        <v>58</v>
      </c>
      <c r="O76" s="39" t="s">
        <v>591</v>
      </c>
      <c r="P76" s="21" t="s">
        <v>82</v>
      </c>
      <c r="Q76" s="21" t="s">
        <v>83</v>
      </c>
      <c r="R76" s="21" t="s">
        <v>160</v>
      </c>
      <c r="S76" s="21">
        <v>1</v>
      </c>
      <c r="T76" s="21" t="s">
        <v>85</v>
      </c>
      <c r="U76" s="21" t="s">
        <v>62</v>
      </c>
      <c r="V76" s="21" t="s">
        <v>63</v>
      </c>
      <c r="W76" s="21" t="s">
        <v>64</v>
      </c>
      <c r="X76" s="21" t="s">
        <v>358</v>
      </c>
      <c r="Y76" s="21" t="s">
        <v>359</v>
      </c>
      <c r="Z76" s="21" t="s">
        <v>64</v>
      </c>
      <c r="AA76" s="21" t="s">
        <v>64</v>
      </c>
      <c r="AB76" s="21" t="s">
        <v>64</v>
      </c>
      <c r="AC76" s="21" t="s">
        <v>231</v>
      </c>
      <c r="AD76" s="21">
        <v>0.48680000000000001</v>
      </c>
      <c r="AE76" s="21">
        <v>9.06E-2</v>
      </c>
      <c r="AF76" s="21" t="s">
        <v>68</v>
      </c>
      <c r="AG76" s="21" t="s">
        <v>69</v>
      </c>
      <c r="AH76" s="21" t="s">
        <v>67</v>
      </c>
      <c r="AI76" s="21" t="s">
        <v>67</v>
      </c>
      <c r="AJ76" s="21" t="s">
        <v>55</v>
      </c>
      <c r="AK76" s="21" t="s">
        <v>70</v>
      </c>
      <c r="AL76" s="39" t="s">
        <v>725</v>
      </c>
      <c r="AM76" s="21" t="s">
        <v>233</v>
      </c>
      <c r="AN76" s="21" t="s">
        <v>67</v>
      </c>
      <c r="AO76" s="21" t="s">
        <v>67</v>
      </c>
      <c r="AP76" s="21" t="s">
        <v>126</v>
      </c>
      <c r="AQ76" s="39" t="s">
        <v>67</v>
      </c>
      <c r="AR76" s="21" t="s">
        <v>67</v>
      </c>
      <c r="AS76" s="21" t="s">
        <v>67</v>
      </c>
      <c r="AT76" s="21" t="s">
        <v>72</v>
      </c>
      <c r="AU76" s="21" t="s">
        <v>72</v>
      </c>
      <c r="AV76" s="21" t="s">
        <v>67</v>
      </c>
      <c r="AW76" s="21" t="s">
        <v>70</v>
      </c>
      <c r="AX76" s="21" t="s">
        <v>70</v>
      </c>
      <c r="AY76" s="21" t="s">
        <v>72</v>
      </c>
      <c r="AZ76" s="21" t="s">
        <v>70</v>
      </c>
      <c r="BA76" s="21" t="s">
        <v>67</v>
      </c>
      <c r="BB76" s="21" t="s">
        <v>70</v>
      </c>
      <c r="BC76" s="21" t="s">
        <v>70</v>
      </c>
      <c r="BD76" s="28" t="s">
        <v>69</v>
      </c>
      <c r="BE76" s="21" t="str">
        <f t="shared" si="5"/>
        <v>.</v>
      </c>
      <c r="BF76" s="39" t="s">
        <v>55</v>
      </c>
      <c r="BG76" s="39" t="s">
        <v>655</v>
      </c>
      <c r="BH76" s="21"/>
      <c r="BI76" s="21"/>
      <c r="BJ76" s="21"/>
      <c r="BK76" s="21"/>
      <c r="BL76" s="21"/>
      <c r="BM76" s="21"/>
      <c r="BN76" s="21"/>
      <c r="BO76" s="21"/>
      <c r="BP76" s="21"/>
      <c r="BQ76" s="21"/>
      <c r="BR76" s="21"/>
      <c r="BS76" s="21"/>
      <c r="BT76" s="21"/>
      <c r="BU76" s="21"/>
      <c r="BV76" s="21"/>
      <c r="BW76" s="21"/>
      <c r="BX76" s="21"/>
      <c r="BY76" s="21"/>
      <c r="BZ76" s="21"/>
      <c r="CA76" s="21"/>
    </row>
    <row r="77" spans="1:79" ht="15.75" customHeight="1" x14ac:dyDescent="0.2">
      <c r="A77" s="28" t="s">
        <v>363</v>
      </c>
      <c r="B77" s="21">
        <v>51</v>
      </c>
      <c r="C77" s="21">
        <v>17</v>
      </c>
      <c r="D77" s="21">
        <v>34</v>
      </c>
      <c r="E77" s="21" t="s">
        <v>53</v>
      </c>
      <c r="F77" s="21"/>
      <c r="G77" s="39" t="s">
        <v>492</v>
      </c>
      <c r="H77" s="21" t="s">
        <v>76</v>
      </c>
      <c r="I77" s="21" t="s">
        <v>56</v>
      </c>
      <c r="J77" s="21" t="s">
        <v>77</v>
      </c>
      <c r="K77" s="21" t="s">
        <v>78</v>
      </c>
      <c r="L77" s="21" t="s">
        <v>57</v>
      </c>
      <c r="M77" s="39" t="s">
        <v>390</v>
      </c>
      <c r="N77" s="21" t="s">
        <v>58</v>
      </c>
      <c r="O77" s="39" t="s">
        <v>591</v>
      </c>
      <c r="P77" s="21" t="s">
        <v>82</v>
      </c>
      <c r="Q77" s="21" t="s">
        <v>83</v>
      </c>
      <c r="R77" s="21" t="s">
        <v>160</v>
      </c>
      <c r="S77" s="21">
        <v>1</v>
      </c>
      <c r="T77" s="21" t="s">
        <v>85</v>
      </c>
      <c r="U77" s="21" t="s">
        <v>62</v>
      </c>
      <c r="V77" s="21" t="s">
        <v>63</v>
      </c>
      <c r="W77" s="21" t="s">
        <v>64</v>
      </c>
      <c r="X77" s="21" t="s">
        <v>358</v>
      </c>
      <c r="Y77" s="21" t="s">
        <v>359</v>
      </c>
      <c r="Z77" s="21" t="s">
        <v>64</v>
      </c>
      <c r="AA77" s="21" t="s">
        <v>64</v>
      </c>
      <c r="AB77" s="21" t="s">
        <v>64</v>
      </c>
      <c r="AC77" s="21" t="s">
        <v>231</v>
      </c>
      <c r="AD77" s="21">
        <v>0.13089999999999999</v>
      </c>
      <c r="AE77" s="21">
        <v>8.8400000000000006E-2</v>
      </c>
      <c r="AF77" s="21" t="s">
        <v>68</v>
      </c>
      <c r="AG77" s="21" t="s">
        <v>69</v>
      </c>
      <c r="AH77" s="21" t="s">
        <v>67</v>
      </c>
      <c r="AI77" s="21" t="s">
        <v>67</v>
      </c>
      <c r="AJ77" s="21" t="s">
        <v>55</v>
      </c>
      <c r="AK77" s="21" t="s">
        <v>70</v>
      </c>
      <c r="AL77" s="39" t="s">
        <v>725</v>
      </c>
      <c r="AM77" s="21" t="s">
        <v>233</v>
      </c>
      <c r="AN77" s="21" t="s">
        <v>67</v>
      </c>
      <c r="AO77" s="21" t="s">
        <v>67</v>
      </c>
      <c r="AP77" s="21" t="s">
        <v>126</v>
      </c>
      <c r="AQ77" s="39" t="s">
        <v>67</v>
      </c>
      <c r="AR77" s="21" t="s">
        <v>67</v>
      </c>
      <c r="AS77" s="21" t="s">
        <v>67</v>
      </c>
      <c r="AT77" s="21" t="s">
        <v>72</v>
      </c>
      <c r="AU77" s="21" t="s">
        <v>72</v>
      </c>
      <c r="AV77" s="21" t="s">
        <v>67</v>
      </c>
      <c r="AW77" s="21" t="s">
        <v>70</v>
      </c>
      <c r="AX77" s="21" t="s">
        <v>70</v>
      </c>
      <c r="AY77" s="21" t="s">
        <v>72</v>
      </c>
      <c r="AZ77" s="21" t="s">
        <v>70</v>
      </c>
      <c r="BA77" s="21" t="s">
        <v>67</v>
      </c>
      <c r="BB77" s="21" t="s">
        <v>70</v>
      </c>
      <c r="BC77" s="21" t="s">
        <v>70</v>
      </c>
      <c r="BD77" s="28" t="s">
        <v>69</v>
      </c>
      <c r="BE77" s="21" t="str">
        <f t="shared" si="5"/>
        <v>.</v>
      </c>
      <c r="BF77" s="39" t="s">
        <v>55</v>
      </c>
      <c r="BG77" s="39" t="s">
        <v>726</v>
      </c>
      <c r="BH77" s="21"/>
      <c r="BI77" s="21"/>
      <c r="BJ77" s="21"/>
      <c r="BK77" s="21"/>
      <c r="BL77" s="21"/>
      <c r="BM77" s="21"/>
      <c r="BN77" s="21"/>
      <c r="BO77" s="21"/>
      <c r="BP77" s="21"/>
      <c r="BQ77" s="21"/>
      <c r="BR77" s="21"/>
      <c r="BS77" s="21"/>
      <c r="BT77" s="21"/>
      <c r="BU77" s="21"/>
      <c r="BV77" s="21"/>
      <c r="BW77" s="21"/>
      <c r="BX77" s="21"/>
      <c r="BY77" s="21"/>
      <c r="BZ77" s="21"/>
      <c r="CA77" s="21"/>
    </row>
    <row r="78" spans="1:79" ht="15.75" customHeight="1" x14ac:dyDescent="0.2">
      <c r="A78" s="28" t="s">
        <v>364</v>
      </c>
      <c r="B78" s="21">
        <v>75</v>
      </c>
      <c r="C78" s="21">
        <v>45</v>
      </c>
      <c r="D78" s="21">
        <v>30</v>
      </c>
      <c r="E78" s="21" t="s">
        <v>53</v>
      </c>
      <c r="F78" s="21"/>
      <c r="G78" s="21" t="s">
        <v>365</v>
      </c>
      <c r="H78" s="21" t="s">
        <v>76</v>
      </c>
      <c r="I78" s="21" t="s">
        <v>56</v>
      </c>
      <c r="J78" s="21" t="s">
        <v>77</v>
      </c>
      <c r="K78" s="21" t="s">
        <v>78</v>
      </c>
      <c r="L78" s="21" t="s">
        <v>57</v>
      </c>
      <c r="M78" s="39" t="s">
        <v>592</v>
      </c>
      <c r="N78" s="21" t="s">
        <v>58</v>
      </c>
      <c r="O78" s="39" t="s">
        <v>727</v>
      </c>
      <c r="P78" s="21" t="s">
        <v>82</v>
      </c>
      <c r="Q78" s="21" t="s">
        <v>83</v>
      </c>
      <c r="R78" s="21" t="s">
        <v>98</v>
      </c>
      <c r="S78" s="21">
        <v>1</v>
      </c>
      <c r="T78" s="21" t="s">
        <v>61</v>
      </c>
      <c r="U78" s="21" t="s">
        <v>73</v>
      </c>
      <c r="V78" s="21" t="s">
        <v>63</v>
      </c>
      <c r="W78" s="21" t="s">
        <v>63</v>
      </c>
      <c r="X78" s="21" t="s">
        <v>65</v>
      </c>
      <c r="Y78" s="21" t="s">
        <v>366</v>
      </c>
      <c r="Z78" s="21" t="s">
        <v>64</v>
      </c>
      <c r="AA78" s="21" t="s">
        <v>63</v>
      </c>
      <c r="AB78" s="21" t="s">
        <v>64</v>
      </c>
      <c r="AC78" s="21" t="s">
        <v>231</v>
      </c>
      <c r="AD78" s="21">
        <v>-0.13689999999999999</v>
      </c>
      <c r="AE78" s="21">
        <v>5.57E-2</v>
      </c>
      <c r="AF78" s="21" t="s">
        <v>68</v>
      </c>
      <c r="AG78" s="21" t="s">
        <v>69</v>
      </c>
      <c r="AH78" s="21" t="s">
        <v>67</v>
      </c>
      <c r="AI78" s="21" t="s">
        <v>67</v>
      </c>
      <c r="AJ78" s="21" t="s">
        <v>55</v>
      </c>
      <c r="AK78" s="21" t="s">
        <v>70</v>
      </c>
      <c r="AL78" s="39" t="s">
        <v>728</v>
      </c>
      <c r="AM78" s="21" t="s">
        <v>233</v>
      </c>
      <c r="AN78" s="21" t="s">
        <v>67</v>
      </c>
      <c r="AO78" s="21" t="s">
        <v>67</v>
      </c>
      <c r="AP78" s="21" t="s">
        <v>126</v>
      </c>
      <c r="AQ78" s="39" t="s">
        <v>67</v>
      </c>
      <c r="AR78" s="21" t="s">
        <v>67</v>
      </c>
      <c r="AS78" s="21" t="s">
        <v>67</v>
      </c>
      <c r="AT78" s="21" t="s">
        <v>72</v>
      </c>
      <c r="AU78" s="21" t="s">
        <v>72</v>
      </c>
      <c r="AV78" s="21" t="s">
        <v>72</v>
      </c>
      <c r="AW78" s="21" t="s">
        <v>70</v>
      </c>
      <c r="AX78" s="21" t="s">
        <v>70</v>
      </c>
      <c r="AY78" s="21" t="s">
        <v>72</v>
      </c>
      <c r="AZ78" s="21" t="s">
        <v>70</v>
      </c>
      <c r="BA78" s="21" t="s">
        <v>67</v>
      </c>
      <c r="BB78" s="21" t="s">
        <v>70</v>
      </c>
      <c r="BC78" s="21" t="s">
        <v>70</v>
      </c>
      <c r="BD78" s="21" t="s">
        <v>69</v>
      </c>
      <c r="BE78" s="21" t="str">
        <f t="shared" si="5"/>
        <v>Yes</v>
      </c>
      <c r="BF78" s="39" t="s">
        <v>55</v>
      </c>
      <c r="BG78" s="39" t="s">
        <v>656</v>
      </c>
      <c r="BH78" s="21"/>
      <c r="BI78" s="21"/>
      <c r="BJ78" s="21"/>
      <c r="BK78" s="21"/>
      <c r="BL78" s="21"/>
      <c r="BM78" s="21"/>
      <c r="BN78" s="21"/>
      <c r="BO78" s="21"/>
      <c r="BP78" s="21"/>
      <c r="BQ78" s="21"/>
      <c r="BR78" s="21"/>
      <c r="BS78" s="21"/>
      <c r="BT78" s="21"/>
      <c r="BU78" s="21"/>
      <c r="BV78" s="21"/>
      <c r="BW78" s="21"/>
      <c r="BX78" s="21"/>
      <c r="BY78" s="21"/>
      <c r="BZ78" s="21"/>
      <c r="CA78" s="21"/>
    </row>
    <row r="79" spans="1:79" ht="15.75" customHeight="1" x14ac:dyDescent="0.2">
      <c r="A79" s="21" t="s">
        <v>367</v>
      </c>
      <c r="B79" s="21">
        <v>99</v>
      </c>
      <c r="C79" s="21">
        <v>57</v>
      </c>
      <c r="D79" s="21">
        <v>42</v>
      </c>
      <c r="E79" s="21" t="s">
        <v>53</v>
      </c>
      <c r="F79" s="21"/>
      <c r="G79" s="39" t="s">
        <v>493</v>
      </c>
      <c r="H79" s="21" t="s">
        <v>76</v>
      </c>
      <c r="I79" s="21" t="s">
        <v>56</v>
      </c>
      <c r="J79" s="21" t="s">
        <v>77</v>
      </c>
      <c r="K79" s="21" t="s">
        <v>125</v>
      </c>
      <c r="L79" s="21" t="s">
        <v>57</v>
      </c>
      <c r="M79" s="39" t="s">
        <v>593</v>
      </c>
      <c r="N79" s="21" t="s">
        <v>80</v>
      </c>
      <c r="O79" s="39" t="s">
        <v>594</v>
      </c>
      <c r="P79" s="21" t="s">
        <v>82</v>
      </c>
      <c r="Q79" s="21" t="s">
        <v>107</v>
      </c>
      <c r="R79" s="21" t="s">
        <v>55</v>
      </c>
      <c r="S79" s="21">
        <v>4</v>
      </c>
      <c r="T79" s="21" t="s">
        <v>85</v>
      </c>
      <c r="U79" s="21" t="s">
        <v>62</v>
      </c>
      <c r="V79" s="21" t="s">
        <v>63</v>
      </c>
      <c r="W79" s="21" t="s">
        <v>63</v>
      </c>
      <c r="X79" s="21" t="s">
        <v>65</v>
      </c>
      <c r="Y79" s="21" t="s">
        <v>86</v>
      </c>
      <c r="Z79" s="21" t="s">
        <v>64</v>
      </c>
      <c r="AA79" s="21" t="s">
        <v>63</v>
      </c>
      <c r="AB79" s="21" t="s">
        <v>64</v>
      </c>
      <c r="AC79" s="34" t="s">
        <v>67</v>
      </c>
      <c r="AD79" s="21">
        <v>-0.32579999999999998</v>
      </c>
      <c r="AE79" s="21">
        <v>4.1889999999999997E-2</v>
      </c>
      <c r="AF79" s="21" t="s">
        <v>68</v>
      </c>
      <c r="AG79" s="21" t="s">
        <v>368</v>
      </c>
      <c r="AH79" s="21" t="s">
        <v>70</v>
      </c>
      <c r="AI79" s="21" t="s">
        <v>67</v>
      </c>
      <c r="AJ79" s="21" t="s">
        <v>55</v>
      </c>
      <c r="AK79" s="21" t="s">
        <v>70</v>
      </c>
      <c r="AL79" s="39" t="s">
        <v>595</v>
      </c>
      <c r="AM79" s="40" t="s">
        <v>233</v>
      </c>
      <c r="AN79" s="21" t="s">
        <v>67</v>
      </c>
      <c r="AO79" s="21" t="s">
        <v>67</v>
      </c>
      <c r="AP79" s="21" t="s">
        <v>70</v>
      </c>
      <c r="AQ79" s="39" t="s">
        <v>67</v>
      </c>
      <c r="AR79" s="21" t="s">
        <v>70</v>
      </c>
      <c r="AS79" s="21" t="s">
        <v>67</v>
      </c>
      <c r="AT79" s="21" t="s">
        <v>72</v>
      </c>
      <c r="AU79" s="21" t="s">
        <v>72</v>
      </c>
      <c r="AV79" s="21" t="s">
        <v>72</v>
      </c>
      <c r="AW79" s="21" t="s">
        <v>70</v>
      </c>
      <c r="AX79" s="21" t="s">
        <v>70</v>
      </c>
      <c r="AY79" s="21" t="s">
        <v>72</v>
      </c>
      <c r="AZ79" s="21" t="s">
        <v>70</v>
      </c>
      <c r="BA79" s="21" t="s">
        <v>70</v>
      </c>
      <c r="BB79" s="21" t="s">
        <v>70</v>
      </c>
      <c r="BC79" s="21" t="s">
        <v>70</v>
      </c>
      <c r="BD79" s="21" t="s">
        <v>369</v>
      </c>
      <c r="BE79" s="21" t="str">
        <f t="shared" si="5"/>
        <v>Yes</v>
      </c>
      <c r="BF79" s="39" t="s">
        <v>70</v>
      </c>
      <c r="BG79" s="21" t="s">
        <v>370</v>
      </c>
      <c r="BH79" s="21"/>
      <c r="BI79" s="21"/>
      <c r="BJ79" s="21"/>
      <c r="BK79" s="21"/>
      <c r="BL79" s="21"/>
      <c r="BM79" s="21"/>
      <c r="BN79" s="21"/>
      <c r="BO79" s="21"/>
      <c r="BP79" s="21"/>
      <c r="BQ79" s="21"/>
      <c r="BR79" s="21"/>
      <c r="BS79" s="21"/>
      <c r="BT79" s="21"/>
      <c r="BU79" s="21"/>
      <c r="BV79" s="21"/>
      <c r="BW79" s="21"/>
      <c r="BX79" s="21"/>
      <c r="BY79" s="21"/>
      <c r="BZ79" s="21"/>
      <c r="CA79" s="21"/>
    </row>
    <row r="80" spans="1:79" ht="15.75" customHeight="1" x14ac:dyDescent="0.2">
      <c r="A80" s="21" t="s">
        <v>371</v>
      </c>
      <c r="B80" s="21">
        <v>987</v>
      </c>
      <c r="C80" s="21">
        <v>464</v>
      </c>
      <c r="D80" s="21">
        <v>523</v>
      </c>
      <c r="E80" s="21" t="s">
        <v>53</v>
      </c>
      <c r="F80" s="21"/>
      <c r="G80" s="39" t="s">
        <v>494</v>
      </c>
      <c r="H80" s="21" t="s">
        <v>105</v>
      </c>
      <c r="I80" s="21" t="s">
        <v>56</v>
      </c>
      <c r="J80" s="21" t="s">
        <v>106</v>
      </c>
      <c r="K80" s="21" t="s">
        <v>125</v>
      </c>
      <c r="L80" s="21" t="s">
        <v>95</v>
      </c>
      <c r="M80" s="39" t="s">
        <v>596</v>
      </c>
      <c r="N80" s="21" t="s">
        <v>58</v>
      </c>
      <c r="O80" s="39" t="s">
        <v>597</v>
      </c>
      <c r="P80" s="21" t="s">
        <v>82</v>
      </c>
      <c r="Q80" s="21" t="s">
        <v>83</v>
      </c>
      <c r="R80" s="21" t="s">
        <v>160</v>
      </c>
      <c r="S80" s="21">
        <v>2</v>
      </c>
      <c r="T80" s="21" t="s">
        <v>61</v>
      </c>
      <c r="U80" s="21" t="s">
        <v>62</v>
      </c>
      <c r="V80" s="21" t="s">
        <v>64</v>
      </c>
      <c r="W80" s="21" t="s">
        <v>55</v>
      </c>
      <c r="X80" s="21" t="s">
        <v>65</v>
      </c>
      <c r="Y80" s="21" t="s">
        <v>99</v>
      </c>
      <c r="Z80" s="21" t="s">
        <v>64</v>
      </c>
      <c r="AA80" s="21" t="s">
        <v>64</v>
      </c>
      <c r="AB80" s="21" t="s">
        <v>64</v>
      </c>
      <c r="AC80" s="34" t="s">
        <v>67</v>
      </c>
      <c r="AD80" s="21">
        <v>-4.48E-2</v>
      </c>
      <c r="AE80" s="21">
        <v>4.1000000000000003E-3</v>
      </c>
      <c r="AF80" s="21" t="s">
        <v>68</v>
      </c>
      <c r="AG80" s="21" t="s">
        <v>372</v>
      </c>
      <c r="AH80" s="21" t="s">
        <v>70</v>
      </c>
      <c r="AI80" s="21" t="s">
        <v>67</v>
      </c>
      <c r="AJ80" s="21" t="s">
        <v>55</v>
      </c>
      <c r="AK80" s="21" t="s">
        <v>70</v>
      </c>
      <c r="AL80" s="39" t="s">
        <v>598</v>
      </c>
      <c r="AM80" s="40" t="s">
        <v>233</v>
      </c>
      <c r="AN80" s="39" t="s">
        <v>67</v>
      </c>
      <c r="AO80" s="21" t="s">
        <v>67</v>
      </c>
      <c r="AP80" s="21" t="s">
        <v>101</v>
      </c>
      <c r="AQ80" s="39" t="s">
        <v>67</v>
      </c>
      <c r="AR80" s="21" t="s">
        <v>70</v>
      </c>
      <c r="AS80" s="21" t="s">
        <v>67</v>
      </c>
      <c r="AT80" s="21" t="s">
        <v>72</v>
      </c>
      <c r="AU80" s="21" t="s">
        <v>72</v>
      </c>
      <c r="AV80" s="21" t="s">
        <v>67</v>
      </c>
      <c r="AW80" s="21" t="s">
        <v>70</v>
      </c>
      <c r="AX80" s="21" t="s">
        <v>70</v>
      </c>
      <c r="AY80" s="21" t="s">
        <v>72</v>
      </c>
      <c r="AZ80" s="21" t="s">
        <v>70</v>
      </c>
      <c r="BA80" s="21" t="s">
        <v>67</v>
      </c>
      <c r="BB80" s="21" t="s">
        <v>70</v>
      </c>
      <c r="BC80" s="21" t="s">
        <v>70</v>
      </c>
      <c r="BD80" s="21" t="s">
        <v>373</v>
      </c>
      <c r="BE80" s="21" t="str">
        <f t="shared" si="5"/>
        <v>.</v>
      </c>
      <c r="BF80" s="39" t="s">
        <v>55</v>
      </c>
      <c r="BG80" s="39" t="s">
        <v>657</v>
      </c>
      <c r="BH80" s="21"/>
      <c r="BI80" s="21"/>
      <c r="BJ80" s="21"/>
      <c r="BK80" s="21"/>
      <c r="BL80" s="21"/>
      <c r="BM80" s="21"/>
      <c r="BN80" s="21"/>
      <c r="BO80" s="21"/>
      <c r="BP80" s="21"/>
      <c r="BQ80" s="21"/>
      <c r="BR80" s="21"/>
      <c r="BS80" s="21"/>
      <c r="BT80" s="21"/>
      <c r="BU80" s="21"/>
      <c r="BV80" s="21"/>
      <c r="BW80" s="21"/>
      <c r="BX80" s="21"/>
      <c r="BY80" s="21"/>
      <c r="BZ80" s="21"/>
      <c r="CA80" s="21"/>
    </row>
    <row r="81" spans="1:79" ht="15.75" customHeight="1" x14ac:dyDescent="0.2">
      <c r="A81" s="21" t="s">
        <v>374</v>
      </c>
      <c r="B81" s="21">
        <v>979</v>
      </c>
      <c r="C81" s="21">
        <v>458</v>
      </c>
      <c r="D81" s="21">
        <v>521</v>
      </c>
      <c r="E81" s="21" t="s">
        <v>53</v>
      </c>
      <c r="F81" s="21"/>
      <c r="G81" s="39" t="s">
        <v>494</v>
      </c>
      <c r="H81" s="21" t="s">
        <v>105</v>
      </c>
      <c r="I81" s="21" t="s">
        <v>56</v>
      </c>
      <c r="J81" s="21" t="s">
        <v>106</v>
      </c>
      <c r="K81" s="21" t="s">
        <v>125</v>
      </c>
      <c r="L81" s="21" t="s">
        <v>95</v>
      </c>
      <c r="M81" s="39" t="s">
        <v>596</v>
      </c>
      <c r="N81" s="21" t="s">
        <v>58</v>
      </c>
      <c r="O81" s="39" t="s">
        <v>597</v>
      </c>
      <c r="P81" s="21" t="s">
        <v>82</v>
      </c>
      <c r="Q81" s="21" t="s">
        <v>83</v>
      </c>
      <c r="R81" s="21" t="s">
        <v>160</v>
      </c>
      <c r="S81" s="21">
        <v>2</v>
      </c>
      <c r="T81" s="21" t="s">
        <v>61</v>
      </c>
      <c r="U81" s="21" t="s">
        <v>108</v>
      </c>
      <c r="V81" s="21" t="s">
        <v>64</v>
      </c>
      <c r="W81" s="21" t="s">
        <v>55</v>
      </c>
      <c r="X81" s="21" t="s">
        <v>65</v>
      </c>
      <c r="Y81" s="21" t="s">
        <v>86</v>
      </c>
      <c r="Z81" s="21" t="s">
        <v>64</v>
      </c>
      <c r="AA81" s="21" t="s">
        <v>64</v>
      </c>
      <c r="AB81" s="21" t="s">
        <v>63</v>
      </c>
      <c r="AC81" s="34" t="s">
        <v>67</v>
      </c>
      <c r="AD81" s="21">
        <v>0.42820000000000003</v>
      </c>
      <c r="AE81" s="21">
        <v>4.1999999999999997E-3</v>
      </c>
      <c r="AF81" s="21" t="s">
        <v>68</v>
      </c>
      <c r="AG81" s="21" t="s">
        <v>69</v>
      </c>
      <c r="AH81" s="21" t="s">
        <v>67</v>
      </c>
      <c r="AI81" s="21" t="s">
        <v>67</v>
      </c>
      <c r="AJ81" s="21" t="s">
        <v>55</v>
      </c>
      <c r="AK81" s="21" t="s">
        <v>70</v>
      </c>
      <c r="AL81" s="39" t="s">
        <v>598</v>
      </c>
      <c r="AM81" s="40" t="s">
        <v>233</v>
      </c>
      <c r="AN81" s="39" t="s">
        <v>70</v>
      </c>
      <c r="AO81" s="21" t="s">
        <v>67</v>
      </c>
      <c r="AP81" s="21" t="s">
        <v>101</v>
      </c>
      <c r="AQ81" s="39" t="s">
        <v>67</v>
      </c>
      <c r="AR81" s="21" t="s">
        <v>67</v>
      </c>
      <c r="AS81" s="21" t="s">
        <v>67</v>
      </c>
      <c r="AT81" s="21" t="s">
        <v>72</v>
      </c>
      <c r="AU81" s="21" t="s">
        <v>72</v>
      </c>
      <c r="AV81" s="21" t="s">
        <v>67</v>
      </c>
      <c r="AW81" s="21" t="s">
        <v>70</v>
      </c>
      <c r="AX81" s="21" t="s">
        <v>70</v>
      </c>
      <c r="AY81" s="21" t="s">
        <v>72</v>
      </c>
      <c r="AZ81" s="21" t="s">
        <v>70</v>
      </c>
      <c r="BA81" s="21" t="s">
        <v>67</v>
      </c>
      <c r="BB81" s="21" t="s">
        <v>70</v>
      </c>
      <c r="BC81" s="21" t="s">
        <v>70</v>
      </c>
      <c r="BD81" s="21" t="s">
        <v>373</v>
      </c>
      <c r="BE81" s="21" t="str">
        <f t="shared" si="5"/>
        <v>.</v>
      </c>
      <c r="BF81" s="39" t="s">
        <v>55</v>
      </c>
      <c r="BG81" s="39" t="s">
        <v>658</v>
      </c>
      <c r="BH81" s="21"/>
      <c r="BI81" s="21"/>
      <c r="BJ81" s="21"/>
      <c r="BK81" s="21"/>
      <c r="BL81" s="21"/>
      <c r="BM81" s="21"/>
      <c r="BN81" s="21"/>
      <c r="BO81" s="21"/>
      <c r="BP81" s="21"/>
      <c r="BQ81" s="21"/>
      <c r="BR81" s="21"/>
      <c r="BS81" s="21"/>
      <c r="BT81" s="21"/>
      <c r="BU81" s="21"/>
      <c r="BV81" s="21"/>
      <c r="BW81" s="21"/>
      <c r="BX81" s="21"/>
      <c r="BY81" s="21"/>
      <c r="BZ81" s="21"/>
      <c r="CA81" s="21"/>
    </row>
    <row r="82" spans="1:79" ht="15.75" customHeight="1" x14ac:dyDescent="0.2">
      <c r="A82" s="32" t="s">
        <v>375</v>
      </c>
      <c r="B82" s="21">
        <v>20</v>
      </c>
      <c r="C82" s="21">
        <v>10</v>
      </c>
      <c r="D82" s="21">
        <v>10</v>
      </c>
      <c r="E82" s="21" t="s">
        <v>53</v>
      </c>
      <c r="F82" s="21"/>
      <c r="G82" s="39" t="s">
        <v>729</v>
      </c>
      <c r="H82" s="21" t="s">
        <v>105</v>
      </c>
      <c r="I82" s="21" t="s">
        <v>56</v>
      </c>
      <c r="J82" s="21" t="s">
        <v>106</v>
      </c>
      <c r="K82" s="21" t="s">
        <v>125</v>
      </c>
      <c r="L82" s="21" t="s">
        <v>57</v>
      </c>
      <c r="M82" s="39" t="s">
        <v>599</v>
      </c>
      <c r="N82" s="21" t="s">
        <v>58</v>
      </c>
      <c r="O82" s="21" t="s">
        <v>376</v>
      </c>
      <c r="P82" s="21" t="s">
        <v>82</v>
      </c>
      <c r="Q82" s="21" t="s">
        <v>222</v>
      </c>
      <c r="R82" s="21" t="s">
        <v>84</v>
      </c>
      <c r="S82" s="21">
        <v>20</v>
      </c>
      <c r="T82" s="21" t="s">
        <v>85</v>
      </c>
      <c r="U82" s="21" t="s">
        <v>62</v>
      </c>
      <c r="V82" s="21" t="s">
        <v>63</v>
      </c>
      <c r="W82" s="21" t="s">
        <v>63</v>
      </c>
      <c r="X82" s="21" t="s">
        <v>65</v>
      </c>
      <c r="Y82" s="21" t="s">
        <v>86</v>
      </c>
      <c r="Z82" s="21" t="s">
        <v>64</v>
      </c>
      <c r="AA82" s="21" t="s">
        <v>64</v>
      </c>
      <c r="AB82" s="21" t="s">
        <v>64</v>
      </c>
      <c r="AC82" s="29" t="s">
        <v>67</v>
      </c>
      <c r="AD82" s="30">
        <v>0.23699999999999999</v>
      </c>
      <c r="AE82" s="21">
        <f>B82/(C82*D82)+AD82^2/(2*B82)</f>
        <v>0.20140422500000002</v>
      </c>
      <c r="AF82" s="21" t="s">
        <v>68</v>
      </c>
      <c r="AG82" s="21" t="s">
        <v>330</v>
      </c>
      <c r="AH82" s="21" t="s">
        <v>100</v>
      </c>
      <c r="AI82" s="21" t="s">
        <v>67</v>
      </c>
      <c r="AJ82" s="21" t="s">
        <v>55</v>
      </c>
      <c r="AK82" s="21" t="s">
        <v>70</v>
      </c>
      <c r="AL82" s="39" t="s">
        <v>531</v>
      </c>
      <c r="AM82" s="21" t="s">
        <v>70</v>
      </c>
      <c r="AN82" s="21" t="s">
        <v>67</v>
      </c>
      <c r="AO82" s="21" t="s">
        <v>70</v>
      </c>
      <c r="AP82" s="21" t="s">
        <v>377</v>
      </c>
      <c r="AQ82" s="39" t="s">
        <v>67</v>
      </c>
      <c r="AR82" s="21" t="s">
        <v>70</v>
      </c>
      <c r="AS82" s="21" t="s">
        <v>67</v>
      </c>
      <c r="AT82" s="21" t="s">
        <v>72</v>
      </c>
      <c r="AU82" s="21" t="s">
        <v>72</v>
      </c>
      <c r="AV82" s="21" t="s">
        <v>72</v>
      </c>
      <c r="AW82" s="21" t="s">
        <v>70</v>
      </c>
      <c r="AX82" s="21" t="s">
        <v>70</v>
      </c>
      <c r="AY82" s="21" t="s">
        <v>72</v>
      </c>
      <c r="AZ82" s="21" t="s">
        <v>70</v>
      </c>
      <c r="BA82" s="21" t="s">
        <v>70</v>
      </c>
      <c r="BB82" s="21" t="s">
        <v>70</v>
      </c>
      <c r="BC82" s="21" t="s">
        <v>70</v>
      </c>
      <c r="BD82" s="21" t="s">
        <v>378</v>
      </c>
      <c r="BE82" s="21" t="str">
        <f t="shared" si="5"/>
        <v>Yes</v>
      </c>
      <c r="BF82" s="39" t="s">
        <v>55</v>
      </c>
      <c r="BG82" s="21"/>
      <c r="BH82" s="21"/>
      <c r="BI82" s="21"/>
      <c r="BJ82" s="21"/>
      <c r="BK82" s="21"/>
      <c r="BL82" s="21"/>
      <c r="BM82" s="21"/>
      <c r="BN82" s="21"/>
      <c r="BO82" s="21"/>
      <c r="BP82" s="21"/>
      <c r="BQ82" s="21"/>
      <c r="BR82" s="21"/>
      <c r="BS82" s="21"/>
      <c r="BT82" s="21"/>
      <c r="BU82" s="21"/>
      <c r="BV82" s="21"/>
      <c r="BW82" s="21"/>
      <c r="BX82" s="21"/>
      <c r="BY82" s="21"/>
      <c r="BZ82" s="21"/>
      <c r="CA82" s="21"/>
    </row>
    <row r="83" spans="1:79" ht="15.75" customHeight="1" x14ac:dyDescent="0.2">
      <c r="A83" s="21" t="s">
        <v>379</v>
      </c>
      <c r="B83" s="35">
        <v>383</v>
      </c>
      <c r="C83" s="21">
        <v>198</v>
      </c>
      <c r="D83" s="21">
        <v>185</v>
      </c>
      <c r="E83" s="21" t="s">
        <v>53</v>
      </c>
      <c r="F83" s="21"/>
      <c r="G83" s="39" t="s">
        <v>495</v>
      </c>
      <c r="H83" s="21" t="s">
        <v>105</v>
      </c>
      <c r="I83" s="21" t="s">
        <v>56</v>
      </c>
      <c r="J83" s="21" t="s">
        <v>106</v>
      </c>
      <c r="K83" s="21" t="s">
        <v>78</v>
      </c>
      <c r="L83" s="21" t="s">
        <v>57</v>
      </c>
      <c r="M83" s="21" t="s">
        <v>380</v>
      </c>
      <c r="N83" s="21" t="s">
        <v>58</v>
      </c>
      <c r="O83" s="39" t="s">
        <v>600</v>
      </c>
      <c r="P83" s="21" t="s">
        <v>82</v>
      </c>
      <c r="Q83" s="21" t="s">
        <v>222</v>
      </c>
      <c r="R83" s="21" t="s">
        <v>160</v>
      </c>
      <c r="S83" s="21">
        <v>5</v>
      </c>
      <c r="T83" s="21" t="s">
        <v>61</v>
      </c>
      <c r="U83" s="21" t="s">
        <v>62</v>
      </c>
      <c r="V83" s="21" t="s">
        <v>63</v>
      </c>
      <c r="W83" s="21" t="s">
        <v>64</v>
      </c>
      <c r="X83" s="21" t="s">
        <v>65</v>
      </c>
      <c r="Y83" s="21" t="s">
        <v>66</v>
      </c>
      <c r="Z83" s="21" t="s">
        <v>64</v>
      </c>
      <c r="AA83" s="21" t="s">
        <v>64</v>
      </c>
      <c r="AB83" s="21" t="s">
        <v>64</v>
      </c>
      <c r="AC83" s="34" t="s">
        <v>70</v>
      </c>
      <c r="AD83" s="21">
        <v>-2.1899999999999999E-2</v>
      </c>
      <c r="AE83" s="21">
        <v>1.0500000000000001E-2</v>
      </c>
      <c r="AF83" s="21" t="s">
        <v>68</v>
      </c>
      <c r="AG83" s="31" t="s">
        <v>69</v>
      </c>
      <c r="AH83" s="21" t="s">
        <v>67</v>
      </c>
      <c r="AI83" s="21" t="s">
        <v>67</v>
      </c>
      <c r="AJ83" s="21" t="s">
        <v>55</v>
      </c>
      <c r="AK83" s="21" t="s">
        <v>70</v>
      </c>
      <c r="AL83" s="39" t="s">
        <v>601</v>
      </c>
      <c r="AM83" s="21" t="s">
        <v>70</v>
      </c>
      <c r="AN83" s="21" t="s">
        <v>67</v>
      </c>
      <c r="AO83" s="21" t="s">
        <v>67</v>
      </c>
      <c r="AP83" s="21" t="s">
        <v>126</v>
      </c>
      <c r="AQ83" s="39" t="s">
        <v>67</v>
      </c>
      <c r="AR83" s="21" t="s">
        <v>70</v>
      </c>
      <c r="AS83" s="21" t="s">
        <v>67</v>
      </c>
      <c r="AT83" s="21" t="s">
        <v>72</v>
      </c>
      <c r="AU83" s="21" t="s">
        <v>72</v>
      </c>
      <c r="AV83" s="21" t="s">
        <v>70</v>
      </c>
      <c r="AW83" s="21" t="s">
        <v>70</v>
      </c>
      <c r="AX83" s="21" t="s">
        <v>67</v>
      </c>
      <c r="AY83" s="21" t="s">
        <v>70</v>
      </c>
      <c r="AZ83" s="21" t="s">
        <v>70</v>
      </c>
      <c r="BA83" s="21" t="s">
        <v>67</v>
      </c>
      <c r="BB83" s="21" t="s">
        <v>70</v>
      </c>
      <c r="BC83" s="21" t="s">
        <v>70</v>
      </c>
      <c r="BD83" s="21" t="s">
        <v>378</v>
      </c>
      <c r="BE83" s="21" t="str">
        <f t="shared" si="5"/>
        <v>.</v>
      </c>
      <c r="BF83" s="39" t="s">
        <v>55</v>
      </c>
      <c r="BG83" s="39" t="s">
        <v>659</v>
      </c>
      <c r="BH83" s="21"/>
      <c r="BI83" s="21"/>
      <c r="BJ83" s="21"/>
      <c r="BK83" s="21"/>
      <c r="BL83" s="21"/>
      <c r="BM83" s="21"/>
      <c r="BN83" s="21"/>
      <c r="BO83" s="21"/>
      <c r="BP83" s="21"/>
      <c r="BQ83" s="21"/>
      <c r="BR83" s="21"/>
      <c r="BS83" s="21"/>
      <c r="BT83" s="21"/>
      <c r="BU83" s="21"/>
      <c r="BV83" s="21"/>
      <c r="BW83" s="21"/>
      <c r="BX83" s="21"/>
      <c r="BY83" s="21"/>
      <c r="BZ83" s="21"/>
      <c r="CA83" s="21"/>
    </row>
    <row r="84" spans="1:79" ht="15.75" customHeight="1" x14ac:dyDescent="0.2">
      <c r="A84" s="21" t="s">
        <v>381</v>
      </c>
      <c r="B84" s="35">
        <v>383</v>
      </c>
      <c r="C84" s="21">
        <v>198</v>
      </c>
      <c r="D84" s="21">
        <v>185</v>
      </c>
      <c r="E84" s="21" t="s">
        <v>53</v>
      </c>
      <c r="F84" s="21"/>
      <c r="G84" s="39" t="s">
        <v>495</v>
      </c>
      <c r="H84" s="21" t="s">
        <v>105</v>
      </c>
      <c r="I84" s="21" t="s">
        <v>56</v>
      </c>
      <c r="J84" s="21" t="s">
        <v>106</v>
      </c>
      <c r="K84" s="21" t="s">
        <v>78</v>
      </c>
      <c r="L84" s="21" t="s">
        <v>57</v>
      </c>
      <c r="M84" s="21" t="s">
        <v>380</v>
      </c>
      <c r="N84" s="21" t="s">
        <v>58</v>
      </c>
      <c r="O84" s="39" t="s">
        <v>600</v>
      </c>
      <c r="P84" s="21" t="s">
        <v>82</v>
      </c>
      <c r="Q84" s="21" t="s">
        <v>222</v>
      </c>
      <c r="R84" s="21" t="s">
        <v>160</v>
      </c>
      <c r="S84" s="21">
        <v>5</v>
      </c>
      <c r="T84" s="21" t="s">
        <v>61</v>
      </c>
      <c r="U84" s="21" t="s">
        <v>62</v>
      </c>
      <c r="V84" s="21" t="s">
        <v>63</v>
      </c>
      <c r="W84" s="21" t="s">
        <v>64</v>
      </c>
      <c r="X84" s="21" t="s">
        <v>65</v>
      </c>
      <c r="Y84" s="21" t="s">
        <v>66</v>
      </c>
      <c r="Z84" s="21" t="s">
        <v>64</v>
      </c>
      <c r="AA84" s="21" t="s">
        <v>64</v>
      </c>
      <c r="AB84" s="21" t="s">
        <v>63</v>
      </c>
      <c r="AC84" s="34" t="s">
        <v>70</v>
      </c>
      <c r="AD84" s="21">
        <v>0.25509999999999999</v>
      </c>
      <c r="AE84" s="21">
        <v>1.0500000000000001E-2</v>
      </c>
      <c r="AF84" s="21" t="s">
        <v>68</v>
      </c>
      <c r="AG84" s="31" t="s">
        <v>69</v>
      </c>
      <c r="AH84" s="21" t="s">
        <v>67</v>
      </c>
      <c r="AI84" s="21" t="s">
        <v>67</v>
      </c>
      <c r="AJ84" s="21" t="s">
        <v>55</v>
      </c>
      <c r="AK84" s="21" t="s">
        <v>70</v>
      </c>
      <c r="AL84" s="39" t="s">
        <v>601</v>
      </c>
      <c r="AM84" s="21" t="s">
        <v>70</v>
      </c>
      <c r="AN84" s="21" t="s">
        <v>67</v>
      </c>
      <c r="AO84" s="21" t="s">
        <v>67</v>
      </c>
      <c r="AP84" s="21" t="s">
        <v>126</v>
      </c>
      <c r="AQ84" s="39" t="s">
        <v>67</v>
      </c>
      <c r="AR84" s="21" t="s">
        <v>70</v>
      </c>
      <c r="AS84" s="21" t="s">
        <v>67</v>
      </c>
      <c r="AT84" s="21" t="s">
        <v>72</v>
      </c>
      <c r="AU84" s="21" t="s">
        <v>72</v>
      </c>
      <c r="AV84" s="21" t="s">
        <v>70</v>
      </c>
      <c r="AW84" s="21" t="s">
        <v>70</v>
      </c>
      <c r="AX84" s="21" t="s">
        <v>67</v>
      </c>
      <c r="AY84" s="21" t="s">
        <v>70</v>
      </c>
      <c r="AZ84" s="21" t="s">
        <v>70</v>
      </c>
      <c r="BA84" s="21" t="s">
        <v>67</v>
      </c>
      <c r="BB84" s="21" t="s">
        <v>70</v>
      </c>
      <c r="BC84" s="21" t="s">
        <v>70</v>
      </c>
      <c r="BD84" s="21" t="s">
        <v>378</v>
      </c>
      <c r="BE84" s="21" t="str">
        <f t="shared" si="5"/>
        <v>.</v>
      </c>
      <c r="BF84" s="39" t="s">
        <v>55</v>
      </c>
      <c r="BG84" s="39" t="s">
        <v>660</v>
      </c>
      <c r="BH84" s="21"/>
      <c r="BI84" s="21"/>
      <c r="BJ84" s="21"/>
      <c r="BK84" s="21"/>
      <c r="BL84" s="21"/>
      <c r="BM84" s="21"/>
      <c r="BN84" s="21"/>
      <c r="BO84" s="21"/>
      <c r="BP84" s="21"/>
      <c r="BQ84" s="21"/>
      <c r="BR84" s="21"/>
      <c r="BS84" s="21"/>
      <c r="BT84" s="21"/>
      <c r="BU84" s="21"/>
      <c r="BV84" s="21"/>
      <c r="BW84" s="21"/>
      <c r="BX84" s="21"/>
      <c r="BY84" s="21"/>
      <c r="BZ84" s="21"/>
      <c r="CA84" s="21"/>
    </row>
    <row r="85" spans="1:79" ht="15.75" customHeight="1" x14ac:dyDescent="0.2">
      <c r="A85" s="21" t="s">
        <v>382</v>
      </c>
      <c r="B85" s="21">
        <v>46</v>
      </c>
      <c r="C85" s="21">
        <v>23</v>
      </c>
      <c r="D85" s="21">
        <v>23</v>
      </c>
      <c r="E85" s="21" t="s">
        <v>53</v>
      </c>
      <c r="F85" s="21"/>
      <c r="G85" s="39" t="s">
        <v>496</v>
      </c>
      <c r="H85" s="21" t="s">
        <v>76</v>
      </c>
      <c r="I85" s="21" t="s">
        <v>56</v>
      </c>
      <c r="J85" s="21" t="s">
        <v>77</v>
      </c>
      <c r="K85" s="21" t="s">
        <v>78</v>
      </c>
      <c r="L85" s="21" t="s">
        <v>57</v>
      </c>
      <c r="M85" s="39" t="s">
        <v>383</v>
      </c>
      <c r="N85" s="21" t="s">
        <v>228</v>
      </c>
      <c r="O85" s="39" t="s">
        <v>384</v>
      </c>
      <c r="P85" s="21" t="s">
        <v>82</v>
      </c>
      <c r="Q85" s="21" t="s">
        <v>222</v>
      </c>
      <c r="R85" s="21" t="s">
        <v>84</v>
      </c>
      <c r="S85" s="21">
        <v>1</v>
      </c>
      <c r="T85" s="21" t="s">
        <v>85</v>
      </c>
      <c r="U85" s="21" t="s">
        <v>385</v>
      </c>
      <c r="V85" s="21" t="s">
        <v>64</v>
      </c>
      <c r="W85" s="21" t="s">
        <v>55</v>
      </c>
      <c r="X85" s="21" t="s">
        <v>65</v>
      </c>
      <c r="Y85" s="21" t="s">
        <v>99</v>
      </c>
      <c r="Z85" s="21" t="s">
        <v>63</v>
      </c>
      <c r="AA85" s="21" t="s">
        <v>64</v>
      </c>
      <c r="AB85" s="21" t="s">
        <v>64</v>
      </c>
      <c r="AC85" s="34" t="s">
        <v>67</v>
      </c>
      <c r="AD85" s="21">
        <v>-0.21049999999999999</v>
      </c>
      <c r="AE85" s="21">
        <v>8.7400000000000005E-2</v>
      </c>
      <c r="AF85" s="21" t="s">
        <v>68</v>
      </c>
      <c r="AG85" s="31" t="s">
        <v>69</v>
      </c>
      <c r="AH85" s="21" t="s">
        <v>67</v>
      </c>
      <c r="AI85" s="21" t="s">
        <v>67</v>
      </c>
      <c r="AJ85" s="21" t="s">
        <v>55</v>
      </c>
      <c r="AK85" s="21" t="s">
        <v>70</v>
      </c>
      <c r="AL85" s="39" t="s">
        <v>730</v>
      </c>
      <c r="AM85" s="21" t="s">
        <v>233</v>
      </c>
      <c r="AN85" s="21" t="s">
        <v>67</v>
      </c>
      <c r="AO85" s="21" t="s">
        <v>67</v>
      </c>
      <c r="AP85" s="21" t="s">
        <v>70</v>
      </c>
      <c r="AQ85" s="39" t="s">
        <v>67</v>
      </c>
      <c r="AR85" s="21" t="s">
        <v>70</v>
      </c>
      <c r="AS85" s="21" t="s">
        <v>67</v>
      </c>
      <c r="AT85" s="21" t="s">
        <v>72</v>
      </c>
      <c r="AU85" s="21" t="s">
        <v>67</v>
      </c>
      <c r="AV85" s="21" t="s">
        <v>70</v>
      </c>
      <c r="AW85" s="21" t="s">
        <v>70</v>
      </c>
      <c r="AX85" s="21" t="s">
        <v>70</v>
      </c>
      <c r="AY85" s="21" t="s">
        <v>70</v>
      </c>
      <c r="AZ85" s="21" t="s">
        <v>70</v>
      </c>
      <c r="BA85" s="21" t="s">
        <v>70</v>
      </c>
      <c r="BB85" s="21" t="s">
        <v>70</v>
      </c>
      <c r="BC85" s="21" t="s">
        <v>70</v>
      </c>
      <c r="BD85" s="21" t="s">
        <v>378</v>
      </c>
      <c r="BE85" s="21" t="str">
        <f t="shared" si="5"/>
        <v>.</v>
      </c>
      <c r="BF85" s="39" t="s">
        <v>55</v>
      </c>
      <c r="BG85" s="21" t="s">
        <v>386</v>
      </c>
      <c r="BH85" s="21"/>
      <c r="BI85" s="21"/>
      <c r="BJ85" s="21"/>
      <c r="BK85" s="21"/>
      <c r="BL85" s="21"/>
      <c r="BM85" s="21"/>
      <c r="BN85" s="21"/>
      <c r="BO85" s="21"/>
      <c r="BP85" s="21"/>
      <c r="BQ85" s="21"/>
      <c r="BR85" s="21"/>
      <c r="BS85" s="21"/>
      <c r="BT85" s="21"/>
      <c r="BU85" s="21"/>
      <c r="BV85" s="21"/>
      <c r="BW85" s="21"/>
      <c r="BX85" s="21"/>
      <c r="BY85" s="21"/>
      <c r="BZ85" s="21"/>
      <c r="CA85" s="21"/>
    </row>
    <row r="86" spans="1:79" ht="15.75" customHeight="1" x14ac:dyDescent="0.2">
      <c r="A86" s="21" t="s">
        <v>387</v>
      </c>
      <c r="B86" s="21">
        <v>46</v>
      </c>
      <c r="C86" s="21">
        <v>23</v>
      </c>
      <c r="D86" s="21">
        <v>23</v>
      </c>
      <c r="E86" s="21" t="s">
        <v>53</v>
      </c>
      <c r="F86" s="21"/>
      <c r="G86" s="39" t="s">
        <v>497</v>
      </c>
      <c r="H86" s="21" t="s">
        <v>76</v>
      </c>
      <c r="I86" s="21" t="s">
        <v>56</v>
      </c>
      <c r="J86" s="21" t="s">
        <v>77</v>
      </c>
      <c r="K86" s="21" t="s">
        <v>116</v>
      </c>
      <c r="L86" s="21" t="s">
        <v>57</v>
      </c>
      <c r="M86" s="21" t="s">
        <v>383</v>
      </c>
      <c r="N86" s="21" t="s">
        <v>228</v>
      </c>
      <c r="O86" s="21" t="s">
        <v>384</v>
      </c>
      <c r="P86" s="21" t="s">
        <v>82</v>
      </c>
      <c r="Q86" s="21" t="s">
        <v>222</v>
      </c>
      <c r="R86" s="21" t="s">
        <v>84</v>
      </c>
      <c r="S86" s="21">
        <v>1</v>
      </c>
      <c r="T86" s="21" t="s">
        <v>85</v>
      </c>
      <c r="U86" s="21" t="s">
        <v>385</v>
      </c>
      <c r="V86" s="21" t="s">
        <v>64</v>
      </c>
      <c r="W86" s="21" t="s">
        <v>55</v>
      </c>
      <c r="X86" s="21" t="s">
        <v>65</v>
      </c>
      <c r="Y86" s="21" t="s">
        <v>99</v>
      </c>
      <c r="Z86" s="21" t="s">
        <v>63</v>
      </c>
      <c r="AA86" s="21" t="s">
        <v>64</v>
      </c>
      <c r="AB86" s="21" t="s">
        <v>63</v>
      </c>
      <c r="AC86" s="34" t="s">
        <v>67</v>
      </c>
      <c r="AD86" s="21">
        <v>1.5053000000000001</v>
      </c>
      <c r="AE86" s="21">
        <v>0.1116</v>
      </c>
      <c r="AF86" s="21" t="s">
        <v>68</v>
      </c>
      <c r="AG86" s="31" t="s">
        <v>69</v>
      </c>
      <c r="AH86" s="21" t="s">
        <v>67</v>
      </c>
      <c r="AI86" s="21" t="s">
        <v>67</v>
      </c>
      <c r="AJ86" s="21" t="s">
        <v>55</v>
      </c>
      <c r="AK86" s="21" t="s">
        <v>70</v>
      </c>
      <c r="AL86" s="39" t="s">
        <v>730</v>
      </c>
      <c r="AM86" s="21" t="s">
        <v>233</v>
      </c>
      <c r="AN86" s="21" t="s">
        <v>70</v>
      </c>
      <c r="AO86" s="21" t="s">
        <v>67</v>
      </c>
      <c r="AP86" s="21" t="s">
        <v>70</v>
      </c>
      <c r="AQ86" s="39" t="s">
        <v>67</v>
      </c>
      <c r="AR86" s="21" t="s">
        <v>70</v>
      </c>
      <c r="AS86" s="21" t="s">
        <v>67</v>
      </c>
      <c r="AT86" s="21" t="s">
        <v>72</v>
      </c>
      <c r="AU86" s="21" t="s">
        <v>67</v>
      </c>
      <c r="AV86" s="21" t="s">
        <v>70</v>
      </c>
      <c r="AW86" s="21" t="s">
        <v>70</v>
      </c>
      <c r="AX86" s="21" t="s">
        <v>70</v>
      </c>
      <c r="AY86" s="21" t="s">
        <v>70</v>
      </c>
      <c r="AZ86" s="21" t="s">
        <v>70</v>
      </c>
      <c r="BA86" s="21" t="s">
        <v>70</v>
      </c>
      <c r="BB86" s="21" t="s">
        <v>70</v>
      </c>
      <c r="BC86" s="21" t="s">
        <v>70</v>
      </c>
      <c r="BD86" s="21" t="s">
        <v>378</v>
      </c>
      <c r="BE86" s="21" t="str">
        <f t="shared" si="5"/>
        <v>.</v>
      </c>
      <c r="BF86" s="39" t="s">
        <v>55</v>
      </c>
      <c r="BG86" s="39" t="s">
        <v>661</v>
      </c>
      <c r="BH86" s="21"/>
      <c r="BI86" s="21"/>
      <c r="BJ86" s="21"/>
      <c r="BK86" s="21"/>
      <c r="BL86" s="21"/>
      <c r="BM86" s="21"/>
      <c r="BN86" s="21"/>
      <c r="BO86" s="21"/>
      <c r="BP86" s="21"/>
      <c r="BQ86" s="21"/>
      <c r="BR86" s="21"/>
      <c r="BS86" s="21"/>
      <c r="BT86" s="21"/>
      <c r="BU86" s="21"/>
      <c r="BV86" s="21"/>
      <c r="BW86" s="21"/>
      <c r="BX86" s="21"/>
      <c r="BY86" s="21"/>
      <c r="BZ86" s="21"/>
      <c r="CA86" s="21"/>
    </row>
    <row r="87" spans="1:79" ht="15.75" customHeight="1" x14ac:dyDescent="0.2">
      <c r="A87" s="32" t="s">
        <v>388</v>
      </c>
      <c r="B87" s="21">
        <v>143</v>
      </c>
      <c r="C87" s="21">
        <v>59</v>
      </c>
      <c r="D87" s="21">
        <v>84</v>
      </c>
      <c r="E87" s="21" t="s">
        <v>53</v>
      </c>
      <c r="F87" s="21"/>
      <c r="G87" s="21" t="s">
        <v>389</v>
      </c>
      <c r="H87" s="21" t="s">
        <v>76</v>
      </c>
      <c r="I87" s="21" t="s">
        <v>56</v>
      </c>
      <c r="J87" s="21" t="s">
        <v>77</v>
      </c>
      <c r="K87" s="21" t="s">
        <v>78</v>
      </c>
      <c r="L87" s="21" t="s">
        <v>123</v>
      </c>
      <c r="M87" s="21" t="s">
        <v>390</v>
      </c>
      <c r="N87" s="21" t="s">
        <v>58</v>
      </c>
      <c r="O87" s="39" t="s">
        <v>731</v>
      </c>
      <c r="P87" s="21" t="s">
        <v>82</v>
      </c>
      <c r="Q87" s="21" t="s">
        <v>222</v>
      </c>
      <c r="R87" s="21" t="s">
        <v>160</v>
      </c>
      <c r="S87" s="21">
        <v>2</v>
      </c>
      <c r="T87" s="21" t="s">
        <v>61</v>
      </c>
      <c r="U87" s="21" t="s">
        <v>62</v>
      </c>
      <c r="V87" s="21" t="s">
        <v>64</v>
      </c>
      <c r="W87" s="21" t="s">
        <v>55</v>
      </c>
      <c r="X87" s="21" t="s">
        <v>65</v>
      </c>
      <c r="Y87" s="21" t="s">
        <v>66</v>
      </c>
      <c r="Z87" s="21" t="s">
        <v>64</v>
      </c>
      <c r="AA87" s="21" t="s">
        <v>64</v>
      </c>
      <c r="AB87" s="21" t="s">
        <v>63</v>
      </c>
      <c r="AC87" s="34" t="s">
        <v>70</v>
      </c>
      <c r="AD87" s="21">
        <v>0.9526</v>
      </c>
      <c r="AE87" s="21">
        <v>3.2000000000000001E-2</v>
      </c>
      <c r="AF87" s="21" t="s">
        <v>68</v>
      </c>
      <c r="AG87" s="21" t="s">
        <v>391</v>
      </c>
      <c r="AH87" s="21" t="s">
        <v>70</v>
      </c>
      <c r="AI87" s="21" t="s">
        <v>67</v>
      </c>
      <c r="AJ87" s="21" t="s">
        <v>55</v>
      </c>
      <c r="AK87" s="21" t="s">
        <v>70</v>
      </c>
      <c r="AL87" s="39" t="s">
        <v>602</v>
      </c>
      <c r="AM87" s="21" t="s">
        <v>70</v>
      </c>
      <c r="AN87" s="21" t="s">
        <v>70</v>
      </c>
      <c r="AO87" s="21" t="s">
        <v>67</v>
      </c>
      <c r="AP87" s="21" t="s">
        <v>126</v>
      </c>
      <c r="AQ87" s="39" t="s">
        <v>67</v>
      </c>
      <c r="AR87" s="21" t="s">
        <v>70</v>
      </c>
      <c r="AS87" s="21" t="s">
        <v>67</v>
      </c>
      <c r="AT87" s="21" t="s">
        <v>72</v>
      </c>
      <c r="AU87" s="21" t="s">
        <v>72</v>
      </c>
      <c r="AV87" s="21" t="s">
        <v>72</v>
      </c>
      <c r="AW87" s="21" t="s">
        <v>70</v>
      </c>
      <c r="AX87" s="21" t="s">
        <v>70</v>
      </c>
      <c r="AY87" s="21" t="s">
        <v>72</v>
      </c>
      <c r="AZ87" s="21" t="s">
        <v>70</v>
      </c>
      <c r="BA87" s="21" t="s">
        <v>67</v>
      </c>
      <c r="BB87" s="21" t="s">
        <v>70</v>
      </c>
      <c r="BC87" s="21" t="s">
        <v>70</v>
      </c>
      <c r="BD87" s="21" t="s">
        <v>392</v>
      </c>
      <c r="BE87" s="21" t="str">
        <f t="shared" si="5"/>
        <v>.</v>
      </c>
      <c r="BF87" s="39" t="s">
        <v>55</v>
      </c>
      <c r="BG87" s="39" t="s">
        <v>662</v>
      </c>
      <c r="BH87" s="21"/>
      <c r="BI87" s="21"/>
      <c r="BJ87" s="21"/>
      <c r="BK87" s="21"/>
      <c r="BL87" s="21"/>
      <c r="BM87" s="21"/>
      <c r="BN87" s="21"/>
      <c r="BO87" s="21"/>
      <c r="BP87" s="21"/>
      <c r="BQ87" s="21"/>
      <c r="BR87" s="21"/>
      <c r="BS87" s="21"/>
      <c r="BT87" s="21"/>
      <c r="BU87" s="21"/>
      <c r="BV87" s="21"/>
      <c r="BW87" s="21"/>
      <c r="BX87" s="21"/>
      <c r="BY87" s="21"/>
      <c r="BZ87" s="21"/>
      <c r="CA87" s="21"/>
    </row>
    <row r="88" spans="1:79" ht="15.75" customHeight="1" x14ac:dyDescent="0.2">
      <c r="A88" s="21" t="s">
        <v>393</v>
      </c>
      <c r="B88" s="21">
        <v>78</v>
      </c>
      <c r="C88" s="21">
        <v>41</v>
      </c>
      <c r="D88" s="21">
        <v>37</v>
      </c>
      <c r="E88" s="21" t="s">
        <v>53</v>
      </c>
      <c r="F88" s="21"/>
      <c r="G88" s="39" t="s">
        <v>498</v>
      </c>
      <c r="H88" s="21" t="s">
        <v>324</v>
      </c>
      <c r="I88" s="21" t="s">
        <v>56</v>
      </c>
      <c r="J88" s="21" t="s">
        <v>106</v>
      </c>
      <c r="K88" s="21" t="s">
        <v>116</v>
      </c>
      <c r="L88" s="21" t="s">
        <v>123</v>
      </c>
      <c r="M88" s="21" t="s">
        <v>394</v>
      </c>
      <c r="N88" s="21" t="s">
        <v>80</v>
      </c>
      <c r="O88" s="39" t="s">
        <v>395</v>
      </c>
      <c r="P88" s="21" t="s">
        <v>82</v>
      </c>
      <c r="Q88" s="21" t="s">
        <v>60</v>
      </c>
      <c r="R88" s="21" t="s">
        <v>55</v>
      </c>
      <c r="S88" s="21">
        <v>1</v>
      </c>
      <c r="T88" s="21" t="s">
        <v>85</v>
      </c>
      <c r="U88" s="21" t="s">
        <v>108</v>
      </c>
      <c r="V88" s="21" t="s">
        <v>63</v>
      </c>
      <c r="W88" s="21" t="s">
        <v>326</v>
      </c>
      <c r="X88" s="21" t="s">
        <v>302</v>
      </c>
      <c r="Y88" s="21" t="s">
        <v>86</v>
      </c>
      <c r="Z88" s="21" t="s">
        <v>64</v>
      </c>
      <c r="AA88" s="21" t="s">
        <v>63</v>
      </c>
      <c r="AB88" s="21" t="s">
        <v>64</v>
      </c>
      <c r="AC88" s="34" t="s">
        <v>70</v>
      </c>
      <c r="AD88" s="21">
        <v>0.23</v>
      </c>
      <c r="AE88" s="21">
        <f>B88/(C88*D88)+AD88^2/(2*B88)</f>
        <v>5.1756373493568618E-2</v>
      </c>
      <c r="AF88" s="21" t="s">
        <v>68</v>
      </c>
      <c r="AG88" s="21" t="s">
        <v>111</v>
      </c>
      <c r="AH88" s="21" t="s">
        <v>67</v>
      </c>
      <c r="AI88" s="21" t="s">
        <v>70</v>
      </c>
      <c r="AJ88" s="41" t="s">
        <v>603</v>
      </c>
      <c r="AK88" s="21" t="s">
        <v>67</v>
      </c>
      <c r="AL88" s="21" t="s">
        <v>55</v>
      </c>
      <c r="AM88" s="21" t="s">
        <v>70</v>
      </c>
      <c r="AN88" s="21" t="s">
        <v>67</v>
      </c>
      <c r="AO88" s="21" t="s">
        <v>67</v>
      </c>
      <c r="AP88" s="21" t="s">
        <v>70</v>
      </c>
      <c r="AQ88" s="39" t="s">
        <v>70</v>
      </c>
      <c r="AR88" s="21" t="s">
        <v>67</v>
      </c>
      <c r="AS88" s="21" t="s">
        <v>67</v>
      </c>
      <c r="AT88" s="21" t="s">
        <v>72</v>
      </c>
      <c r="AU88" s="21" t="s">
        <v>72</v>
      </c>
      <c r="AV88" s="21" t="s">
        <v>67</v>
      </c>
      <c r="AW88" s="21" t="s">
        <v>70</v>
      </c>
      <c r="AX88" s="21" t="s">
        <v>70</v>
      </c>
      <c r="AY88" s="21" t="s">
        <v>70</v>
      </c>
      <c r="AZ88" s="21" t="s">
        <v>70</v>
      </c>
      <c r="BA88" s="21" t="s">
        <v>70</v>
      </c>
      <c r="BB88" s="21" t="s">
        <v>70</v>
      </c>
      <c r="BC88" s="21" t="s">
        <v>70</v>
      </c>
      <c r="BD88" s="21" t="s">
        <v>111</v>
      </c>
      <c r="BE88" s="21" t="str">
        <f t="shared" si="5"/>
        <v>.</v>
      </c>
      <c r="BF88" s="39" t="s">
        <v>55</v>
      </c>
      <c r="BG88" s="39" t="s">
        <v>732</v>
      </c>
      <c r="BH88" s="21"/>
      <c r="BI88" s="21"/>
      <c r="BJ88" s="21"/>
      <c r="BK88" s="21"/>
      <c r="BL88" s="21"/>
      <c r="BM88" s="21"/>
      <c r="BN88" s="21"/>
      <c r="BO88" s="21"/>
      <c r="BP88" s="21"/>
      <c r="BQ88" s="21"/>
      <c r="BR88" s="21"/>
      <c r="BS88" s="21"/>
      <c r="BT88" s="21"/>
      <c r="BU88" s="21"/>
      <c r="BV88" s="21"/>
      <c r="BW88" s="21"/>
      <c r="BX88" s="21"/>
      <c r="BY88" s="21"/>
      <c r="BZ88" s="21"/>
      <c r="CA88" s="21"/>
    </row>
    <row r="89" spans="1:79" ht="15.75" customHeight="1" x14ac:dyDescent="0.2">
      <c r="A89" s="21" t="s">
        <v>396</v>
      </c>
      <c r="B89" s="21">
        <v>108</v>
      </c>
      <c r="C89" s="21">
        <v>54</v>
      </c>
      <c r="D89" s="21">
        <v>54</v>
      </c>
      <c r="E89" s="21" t="s">
        <v>53</v>
      </c>
      <c r="F89" s="21"/>
      <c r="G89" s="39" t="s">
        <v>499</v>
      </c>
      <c r="H89" s="21" t="s">
        <v>324</v>
      </c>
      <c r="I89" s="21" t="s">
        <v>56</v>
      </c>
      <c r="J89" s="21" t="s">
        <v>106</v>
      </c>
      <c r="K89" s="21" t="s">
        <v>116</v>
      </c>
      <c r="L89" s="21" t="s">
        <v>95</v>
      </c>
      <c r="M89" s="21" t="s">
        <v>394</v>
      </c>
      <c r="N89" s="21" t="s">
        <v>80</v>
      </c>
      <c r="O89" s="39" t="s">
        <v>395</v>
      </c>
      <c r="P89" s="21" t="s">
        <v>82</v>
      </c>
      <c r="Q89" s="21" t="s">
        <v>107</v>
      </c>
      <c r="R89" s="21" t="s">
        <v>55</v>
      </c>
      <c r="S89" s="21">
        <v>1</v>
      </c>
      <c r="T89" s="21" t="s">
        <v>85</v>
      </c>
      <c r="U89" s="21" t="s">
        <v>108</v>
      </c>
      <c r="V89" s="21" t="s">
        <v>63</v>
      </c>
      <c r="W89" s="21" t="s">
        <v>64</v>
      </c>
      <c r="X89" s="21" t="s">
        <v>302</v>
      </c>
      <c r="Y89" s="21" t="s">
        <v>86</v>
      </c>
      <c r="Z89" s="21" t="s">
        <v>64</v>
      </c>
      <c r="AA89" s="21" t="s">
        <v>63</v>
      </c>
      <c r="AB89" s="21" t="s">
        <v>64</v>
      </c>
      <c r="AC89" s="34" t="s">
        <v>70</v>
      </c>
      <c r="AD89" s="21">
        <v>-3.1E-2</v>
      </c>
      <c r="AE89" s="21">
        <v>3.6999999999999998E-2</v>
      </c>
      <c r="AF89" s="21" t="s">
        <v>68</v>
      </c>
      <c r="AG89" s="21" t="s">
        <v>69</v>
      </c>
      <c r="AH89" s="21" t="s">
        <v>67</v>
      </c>
      <c r="AI89" s="21" t="s">
        <v>70</v>
      </c>
      <c r="AJ89" s="41" t="s">
        <v>603</v>
      </c>
      <c r="AK89" s="21" t="s">
        <v>67</v>
      </c>
      <c r="AL89" s="21" t="s">
        <v>55</v>
      </c>
      <c r="AM89" s="21" t="s">
        <v>70</v>
      </c>
      <c r="AN89" s="21" t="s">
        <v>67</v>
      </c>
      <c r="AO89" s="21" t="s">
        <v>67</v>
      </c>
      <c r="AP89" s="21" t="s">
        <v>70</v>
      </c>
      <c r="AQ89" s="39" t="s">
        <v>70</v>
      </c>
      <c r="AR89" s="21" t="s">
        <v>70</v>
      </c>
      <c r="AS89" s="21" t="s">
        <v>67</v>
      </c>
      <c r="AT89" s="21" t="s">
        <v>72</v>
      </c>
      <c r="AU89" s="21" t="s">
        <v>72</v>
      </c>
      <c r="AV89" s="21" t="s">
        <v>72</v>
      </c>
      <c r="AW89" s="21" t="s">
        <v>70</v>
      </c>
      <c r="AX89" s="21" t="s">
        <v>70</v>
      </c>
      <c r="AY89" s="21" t="s">
        <v>70</v>
      </c>
      <c r="AZ89" s="21" t="s">
        <v>70</v>
      </c>
      <c r="BA89" s="21" t="s">
        <v>70</v>
      </c>
      <c r="BB89" s="21" t="s">
        <v>70</v>
      </c>
      <c r="BC89" s="21" t="s">
        <v>70</v>
      </c>
      <c r="BD89" s="21" t="s">
        <v>300</v>
      </c>
      <c r="BE89" s="21" t="str">
        <f t="shared" si="5"/>
        <v>.</v>
      </c>
      <c r="BF89" s="39" t="s">
        <v>55</v>
      </c>
      <c r="BG89" s="39" t="s">
        <v>663</v>
      </c>
      <c r="BH89" s="21"/>
      <c r="BI89" s="21"/>
      <c r="BJ89" s="21"/>
      <c r="BK89" s="21"/>
      <c r="BL89" s="21"/>
      <c r="BM89" s="21"/>
      <c r="BN89" s="21"/>
      <c r="BO89" s="21"/>
      <c r="BP89" s="21"/>
      <c r="BQ89" s="21"/>
      <c r="BR89" s="21"/>
      <c r="BS89" s="21"/>
      <c r="BT89" s="21"/>
      <c r="BU89" s="21"/>
      <c r="BV89" s="21"/>
      <c r="BW89" s="21"/>
      <c r="BX89" s="21"/>
      <c r="BY89" s="21"/>
      <c r="BZ89" s="21"/>
      <c r="CA89" s="21"/>
    </row>
    <row r="90" spans="1:79" ht="15.75" customHeight="1" x14ac:dyDescent="0.2">
      <c r="A90" s="21" t="s">
        <v>397</v>
      </c>
      <c r="B90" s="21">
        <v>42</v>
      </c>
      <c r="C90" s="21">
        <v>21</v>
      </c>
      <c r="D90" s="21">
        <v>21</v>
      </c>
      <c r="E90" s="21" t="s">
        <v>53</v>
      </c>
      <c r="F90" s="21"/>
      <c r="G90" s="39" t="s">
        <v>500</v>
      </c>
      <c r="H90" s="21" t="s">
        <v>324</v>
      </c>
      <c r="I90" s="21" t="s">
        <v>56</v>
      </c>
      <c r="J90" s="21" t="s">
        <v>106</v>
      </c>
      <c r="K90" s="21" t="s">
        <v>116</v>
      </c>
      <c r="L90" s="21" t="s">
        <v>95</v>
      </c>
      <c r="M90" s="21" t="s">
        <v>394</v>
      </c>
      <c r="N90" s="21" t="s">
        <v>80</v>
      </c>
      <c r="O90" s="21" t="s">
        <v>395</v>
      </c>
      <c r="P90" s="21" t="s">
        <v>82</v>
      </c>
      <c r="Q90" s="21" t="s">
        <v>107</v>
      </c>
      <c r="R90" s="21" t="s">
        <v>55</v>
      </c>
      <c r="S90" s="21">
        <v>1</v>
      </c>
      <c r="T90" s="21" t="s">
        <v>85</v>
      </c>
      <c r="U90" s="21" t="s">
        <v>108</v>
      </c>
      <c r="V90" s="21" t="s">
        <v>63</v>
      </c>
      <c r="W90" s="21" t="s">
        <v>64</v>
      </c>
      <c r="X90" s="21" t="s">
        <v>302</v>
      </c>
      <c r="Y90" s="21" t="s">
        <v>86</v>
      </c>
      <c r="Z90" s="21" t="s">
        <v>64</v>
      </c>
      <c r="AA90" s="21" t="s">
        <v>63</v>
      </c>
      <c r="AB90" s="21" t="s">
        <v>63</v>
      </c>
      <c r="AC90" s="34" t="s">
        <v>70</v>
      </c>
      <c r="AD90" s="21">
        <v>0.86529999999999996</v>
      </c>
      <c r="AE90" s="21">
        <v>0.1042</v>
      </c>
      <c r="AF90" s="21" t="s">
        <v>68</v>
      </c>
      <c r="AG90" s="21" t="s">
        <v>69</v>
      </c>
      <c r="AH90" s="21" t="s">
        <v>67</v>
      </c>
      <c r="AI90" s="21" t="s">
        <v>70</v>
      </c>
      <c r="AJ90" s="41" t="s">
        <v>603</v>
      </c>
      <c r="AK90" s="21" t="s">
        <v>67</v>
      </c>
      <c r="AL90" s="21" t="s">
        <v>55</v>
      </c>
      <c r="AM90" s="21" t="s">
        <v>70</v>
      </c>
      <c r="AN90" s="21" t="s">
        <v>67</v>
      </c>
      <c r="AO90" s="21" t="s">
        <v>67</v>
      </c>
      <c r="AP90" s="21" t="s">
        <v>70</v>
      </c>
      <c r="AQ90" s="39" t="s">
        <v>70</v>
      </c>
      <c r="AR90" s="21" t="s">
        <v>67</v>
      </c>
      <c r="AS90" s="21" t="s">
        <v>67</v>
      </c>
      <c r="AT90" s="21" t="s">
        <v>72</v>
      </c>
      <c r="AU90" s="21" t="s">
        <v>72</v>
      </c>
      <c r="AV90" s="21" t="s">
        <v>67</v>
      </c>
      <c r="AW90" s="21" t="s">
        <v>70</v>
      </c>
      <c r="AX90" s="21" t="s">
        <v>70</v>
      </c>
      <c r="AY90" s="21" t="s">
        <v>70</v>
      </c>
      <c r="AZ90" s="21" t="s">
        <v>70</v>
      </c>
      <c r="BA90" s="21" t="s">
        <v>70</v>
      </c>
      <c r="BB90" s="21" t="s">
        <v>70</v>
      </c>
      <c r="BC90" s="21" t="s">
        <v>70</v>
      </c>
      <c r="BD90" s="21" t="s">
        <v>300</v>
      </c>
      <c r="BE90" s="21" t="str">
        <f t="shared" si="5"/>
        <v>.</v>
      </c>
      <c r="BF90" s="39" t="s">
        <v>55</v>
      </c>
      <c r="BG90" s="39" t="s">
        <v>664</v>
      </c>
      <c r="BH90" s="21"/>
      <c r="BI90" s="21"/>
      <c r="BJ90" s="21"/>
      <c r="BK90" s="21"/>
      <c r="BL90" s="21"/>
      <c r="BM90" s="21"/>
      <c r="BN90" s="21"/>
      <c r="BO90" s="21"/>
      <c r="BP90" s="21"/>
      <c r="BQ90" s="21"/>
      <c r="BR90" s="21"/>
      <c r="BS90" s="21"/>
      <c r="BT90" s="21"/>
      <c r="BU90" s="21"/>
      <c r="BV90" s="21"/>
      <c r="BW90" s="21"/>
      <c r="BX90" s="21"/>
      <c r="BY90" s="21"/>
      <c r="BZ90" s="21"/>
      <c r="CA90" s="21"/>
    </row>
    <row r="91" spans="1:79" ht="15.75" customHeight="1" x14ac:dyDescent="0.2">
      <c r="A91" s="21" t="s">
        <v>398</v>
      </c>
      <c r="B91" s="21">
        <v>1786</v>
      </c>
      <c r="C91" s="21">
        <v>878</v>
      </c>
      <c r="D91" s="21">
        <v>908</v>
      </c>
      <c r="E91" s="21" t="s">
        <v>53</v>
      </c>
      <c r="F91" s="21"/>
      <c r="G91" s="39" t="s">
        <v>501</v>
      </c>
      <c r="H91" s="21" t="s">
        <v>324</v>
      </c>
      <c r="I91" s="21" t="s">
        <v>56</v>
      </c>
      <c r="J91" s="21" t="s">
        <v>106</v>
      </c>
      <c r="K91" s="21" t="s">
        <v>116</v>
      </c>
      <c r="L91" s="21" t="s">
        <v>123</v>
      </c>
      <c r="M91" s="39" t="s">
        <v>604</v>
      </c>
      <c r="N91" s="21" t="s">
        <v>80</v>
      </c>
      <c r="O91" s="39" t="s">
        <v>399</v>
      </c>
      <c r="P91" s="21" t="s">
        <v>82</v>
      </c>
      <c r="Q91" s="21" t="s">
        <v>107</v>
      </c>
      <c r="R91" s="21" t="s">
        <v>55</v>
      </c>
      <c r="S91" s="21">
        <v>2</v>
      </c>
      <c r="T91" s="21" t="s">
        <v>85</v>
      </c>
      <c r="U91" s="21" t="s">
        <v>62</v>
      </c>
      <c r="V91" s="21" t="s">
        <v>63</v>
      </c>
      <c r="W91" s="21" t="s">
        <v>63</v>
      </c>
      <c r="X91" s="21" t="s">
        <v>65</v>
      </c>
      <c r="Y91" s="21" t="s">
        <v>86</v>
      </c>
      <c r="Z91" s="21" t="s">
        <v>64</v>
      </c>
      <c r="AA91" s="21" t="s">
        <v>63</v>
      </c>
      <c r="AB91" s="21" t="s">
        <v>64</v>
      </c>
      <c r="AC91" s="34" t="s">
        <v>70</v>
      </c>
      <c r="AD91" s="21">
        <v>-4.1000000000000002E-2</v>
      </c>
      <c r="AE91" s="21">
        <v>2.2000000000000001E-3</v>
      </c>
      <c r="AF91" s="21" t="s">
        <v>68</v>
      </c>
      <c r="AG91" s="21" t="s">
        <v>400</v>
      </c>
      <c r="AH91" s="21" t="s">
        <v>63</v>
      </c>
      <c r="AI91" s="21" t="s">
        <v>70</v>
      </c>
      <c r="AJ91" s="41" t="s">
        <v>733</v>
      </c>
      <c r="AK91" s="21" t="s">
        <v>70</v>
      </c>
      <c r="AL91" s="39" t="s">
        <v>734</v>
      </c>
      <c r="AM91" s="39" t="s">
        <v>70</v>
      </c>
      <c r="AN91" s="21" t="s">
        <v>67</v>
      </c>
      <c r="AO91" s="21" t="s">
        <v>67</v>
      </c>
      <c r="AP91" s="21" t="s">
        <v>70</v>
      </c>
      <c r="AQ91" s="39" t="s">
        <v>70</v>
      </c>
      <c r="AR91" s="21" t="s">
        <v>70</v>
      </c>
      <c r="AS91" s="21" t="s">
        <v>67</v>
      </c>
      <c r="AT91" s="21" t="s">
        <v>72</v>
      </c>
      <c r="AU91" s="21" t="s">
        <v>72</v>
      </c>
      <c r="AV91" s="21" t="s">
        <v>70</v>
      </c>
      <c r="AW91" s="21" t="s">
        <v>67</v>
      </c>
      <c r="AX91" s="21" t="s">
        <v>70</v>
      </c>
      <c r="AY91" s="21" t="s">
        <v>70</v>
      </c>
      <c r="AZ91" s="21" t="s">
        <v>70</v>
      </c>
      <c r="BA91" s="21" t="s">
        <v>70</v>
      </c>
      <c r="BB91" s="21" t="s">
        <v>70</v>
      </c>
      <c r="BC91" s="21" t="s">
        <v>70</v>
      </c>
      <c r="BD91" s="21" t="s">
        <v>313</v>
      </c>
      <c r="BE91" s="21" t="str">
        <f t="shared" si="5"/>
        <v>Yes</v>
      </c>
      <c r="BF91" s="39" t="s">
        <v>55</v>
      </c>
      <c r="BG91" s="39" t="s">
        <v>735</v>
      </c>
      <c r="BH91" s="21"/>
      <c r="BI91" s="21"/>
      <c r="BJ91" s="21"/>
      <c r="BK91" s="21"/>
      <c r="BL91" s="21"/>
      <c r="BM91" s="21"/>
      <c r="BN91" s="21"/>
      <c r="BO91" s="21"/>
      <c r="BP91" s="21"/>
      <c r="BQ91" s="21"/>
      <c r="BR91" s="21"/>
      <c r="BS91" s="21"/>
      <c r="BT91" s="21"/>
      <c r="BU91" s="21"/>
      <c r="BV91" s="21"/>
      <c r="BW91" s="21"/>
      <c r="BX91" s="21"/>
      <c r="BY91" s="21"/>
      <c r="BZ91" s="21"/>
      <c r="CA91" s="21"/>
    </row>
    <row r="92" spans="1:79" ht="15.75" customHeight="1" x14ac:dyDescent="0.2">
      <c r="A92" s="21" t="s">
        <v>401</v>
      </c>
      <c r="B92" s="21">
        <v>1662</v>
      </c>
      <c r="C92" s="21">
        <v>833</v>
      </c>
      <c r="D92" s="21">
        <v>829</v>
      </c>
      <c r="E92" s="21" t="s">
        <v>53</v>
      </c>
      <c r="F92" s="21"/>
      <c r="G92" s="39" t="s">
        <v>502</v>
      </c>
      <c r="H92" s="21" t="s">
        <v>324</v>
      </c>
      <c r="I92" s="21" t="s">
        <v>56</v>
      </c>
      <c r="J92" s="21" t="s">
        <v>106</v>
      </c>
      <c r="K92" s="21" t="s">
        <v>125</v>
      </c>
      <c r="L92" s="21" t="s">
        <v>123</v>
      </c>
      <c r="M92" s="39" t="s">
        <v>604</v>
      </c>
      <c r="N92" s="21" t="s">
        <v>80</v>
      </c>
      <c r="O92" s="21" t="s">
        <v>399</v>
      </c>
      <c r="P92" s="21" t="s">
        <v>82</v>
      </c>
      <c r="Q92" s="21" t="s">
        <v>107</v>
      </c>
      <c r="R92" s="21" t="s">
        <v>55</v>
      </c>
      <c r="S92" s="21">
        <v>2</v>
      </c>
      <c r="T92" s="21" t="s">
        <v>85</v>
      </c>
      <c r="U92" s="21" t="s">
        <v>62</v>
      </c>
      <c r="V92" s="21" t="s">
        <v>63</v>
      </c>
      <c r="W92" s="21" t="s">
        <v>63</v>
      </c>
      <c r="X92" s="21" t="s">
        <v>65</v>
      </c>
      <c r="Y92" s="21" t="s">
        <v>86</v>
      </c>
      <c r="Z92" s="21" t="s">
        <v>64</v>
      </c>
      <c r="AA92" s="21" t="s">
        <v>63</v>
      </c>
      <c r="AB92" s="21" t="s">
        <v>63</v>
      </c>
      <c r="AC92" s="34" t="s">
        <v>70</v>
      </c>
      <c r="AD92" s="21">
        <v>0.1111</v>
      </c>
      <c r="AE92" s="21">
        <v>2.3999999999999998E-3</v>
      </c>
      <c r="AF92" s="21" t="s">
        <v>68</v>
      </c>
      <c r="AG92" s="21" t="s">
        <v>400</v>
      </c>
      <c r="AH92" s="21" t="s">
        <v>63</v>
      </c>
      <c r="AI92" s="21" t="s">
        <v>70</v>
      </c>
      <c r="AJ92" s="41" t="s">
        <v>733</v>
      </c>
      <c r="AK92" s="21" t="s">
        <v>70</v>
      </c>
      <c r="AL92" s="39" t="s">
        <v>734</v>
      </c>
      <c r="AM92" s="39" t="s">
        <v>70</v>
      </c>
      <c r="AN92" s="21" t="s">
        <v>67</v>
      </c>
      <c r="AO92" s="21" t="s">
        <v>67</v>
      </c>
      <c r="AP92" s="21" t="s">
        <v>70</v>
      </c>
      <c r="AQ92" s="39" t="s">
        <v>70</v>
      </c>
      <c r="AR92" s="21" t="s">
        <v>70</v>
      </c>
      <c r="AS92" s="21" t="s">
        <v>67</v>
      </c>
      <c r="AT92" s="21" t="s">
        <v>72</v>
      </c>
      <c r="AU92" s="21" t="s">
        <v>72</v>
      </c>
      <c r="AV92" s="21" t="s">
        <v>70</v>
      </c>
      <c r="AW92" s="21" t="s">
        <v>67</v>
      </c>
      <c r="AX92" s="21" t="s">
        <v>70</v>
      </c>
      <c r="AY92" s="21" t="s">
        <v>70</v>
      </c>
      <c r="AZ92" s="21" t="s">
        <v>70</v>
      </c>
      <c r="BA92" s="21" t="s">
        <v>70</v>
      </c>
      <c r="BB92" s="21" t="s">
        <v>70</v>
      </c>
      <c r="BC92" s="21" t="s">
        <v>70</v>
      </c>
      <c r="BD92" s="21" t="s">
        <v>313</v>
      </c>
      <c r="BE92" s="21" t="str">
        <f t="shared" si="5"/>
        <v>Yes</v>
      </c>
      <c r="BF92" s="39" t="s">
        <v>55</v>
      </c>
      <c r="BG92" s="39" t="s">
        <v>736</v>
      </c>
      <c r="BH92" s="21"/>
      <c r="BI92" s="21"/>
      <c r="BJ92" s="21"/>
      <c r="BK92" s="21"/>
      <c r="BL92" s="21"/>
      <c r="BM92" s="21"/>
      <c r="BN92" s="21"/>
      <c r="BO92" s="21"/>
      <c r="BP92" s="21"/>
      <c r="BQ92" s="21"/>
      <c r="BR92" s="21"/>
      <c r="BS92" s="21"/>
      <c r="BT92" s="21"/>
      <c r="BU92" s="21"/>
      <c r="BV92" s="21"/>
      <c r="BW92" s="21"/>
      <c r="BX92" s="21"/>
      <c r="BY92" s="21"/>
      <c r="BZ92" s="21"/>
      <c r="CA92" s="21"/>
    </row>
    <row r="93" spans="1:79" ht="15.75" customHeight="1" x14ac:dyDescent="0.2">
      <c r="A93" s="21" t="s">
        <v>402</v>
      </c>
      <c r="B93" s="21">
        <v>306</v>
      </c>
      <c r="C93" s="21">
        <v>152</v>
      </c>
      <c r="D93" s="21">
        <v>154</v>
      </c>
      <c r="E93" s="21" t="s">
        <v>53</v>
      </c>
      <c r="F93" s="21"/>
      <c r="G93" s="39" t="s">
        <v>743</v>
      </c>
      <c r="H93" s="21" t="s">
        <v>324</v>
      </c>
      <c r="I93" s="21" t="s">
        <v>56</v>
      </c>
      <c r="J93" s="21" t="s">
        <v>106</v>
      </c>
      <c r="K93" s="21" t="s">
        <v>116</v>
      </c>
      <c r="L93" s="21" t="s">
        <v>57</v>
      </c>
      <c r="M93" s="21" t="s">
        <v>403</v>
      </c>
      <c r="N93" s="21" t="s">
        <v>80</v>
      </c>
      <c r="O93" s="21" t="s">
        <v>404</v>
      </c>
      <c r="P93" s="21" t="s">
        <v>82</v>
      </c>
      <c r="Q93" s="21" t="s">
        <v>60</v>
      </c>
      <c r="R93" s="21" t="s">
        <v>55</v>
      </c>
      <c r="S93" s="21">
        <v>1</v>
      </c>
      <c r="T93" s="21" t="s">
        <v>85</v>
      </c>
      <c r="U93" s="21" t="s">
        <v>108</v>
      </c>
      <c r="V93" s="21" t="s">
        <v>64</v>
      </c>
      <c r="W93" s="21" t="s">
        <v>55</v>
      </c>
      <c r="X93" s="21" t="s">
        <v>302</v>
      </c>
      <c r="Y93" s="21" t="s">
        <v>86</v>
      </c>
      <c r="Z93" s="21" t="s">
        <v>64</v>
      </c>
      <c r="AA93" s="21" t="s">
        <v>63</v>
      </c>
      <c r="AB93" s="21" t="s">
        <v>63</v>
      </c>
      <c r="AC93" s="34" t="s">
        <v>70</v>
      </c>
      <c r="AD93" s="21">
        <v>0.1646</v>
      </c>
      <c r="AE93" s="21">
        <v>5.4999999999999997E-3</v>
      </c>
      <c r="AF93" s="21" t="s">
        <v>68</v>
      </c>
      <c r="AG93" s="21" t="s">
        <v>330</v>
      </c>
      <c r="AH93" s="21" t="s">
        <v>100</v>
      </c>
      <c r="AI93" s="21" t="s">
        <v>70</v>
      </c>
      <c r="AJ93" s="41" t="s">
        <v>605</v>
      </c>
      <c r="AK93" s="21" t="s">
        <v>70</v>
      </c>
      <c r="AL93" s="21" t="s">
        <v>405</v>
      </c>
      <c r="AM93" s="39" t="s">
        <v>70</v>
      </c>
      <c r="AN93" s="21" t="s">
        <v>67</v>
      </c>
      <c r="AO93" s="21" t="s">
        <v>67</v>
      </c>
      <c r="AP93" s="21" t="s">
        <v>70</v>
      </c>
      <c r="AQ93" s="39" t="s">
        <v>70</v>
      </c>
      <c r="AR93" s="21" t="s">
        <v>67</v>
      </c>
      <c r="AS93" s="21" t="s">
        <v>67</v>
      </c>
      <c r="AT93" s="21" t="s">
        <v>72</v>
      </c>
      <c r="AU93" s="21" t="s">
        <v>72</v>
      </c>
      <c r="AV93" s="21" t="s">
        <v>67</v>
      </c>
      <c r="AW93" s="21" t="s">
        <v>70</v>
      </c>
      <c r="AX93" s="21" t="s">
        <v>70</v>
      </c>
      <c r="AY93" s="21" t="s">
        <v>72</v>
      </c>
      <c r="AZ93" s="21" t="s">
        <v>70</v>
      </c>
      <c r="BA93" s="21" t="s">
        <v>70</v>
      </c>
      <c r="BB93" s="21" t="s">
        <v>70</v>
      </c>
      <c r="BC93" s="21" t="s">
        <v>70</v>
      </c>
      <c r="BD93" s="21" t="s">
        <v>406</v>
      </c>
      <c r="BE93" s="21" t="str">
        <f t="shared" si="5"/>
        <v>.</v>
      </c>
      <c r="BF93" s="39" t="s">
        <v>55</v>
      </c>
      <c r="BG93" s="39" t="s">
        <v>665</v>
      </c>
      <c r="BH93" s="21"/>
      <c r="BI93" s="21"/>
      <c r="BJ93" s="21"/>
      <c r="BK93" s="21"/>
      <c r="BL93" s="21"/>
      <c r="BM93" s="21"/>
      <c r="BN93" s="21"/>
      <c r="BO93" s="21"/>
      <c r="BP93" s="21"/>
      <c r="BQ93" s="21"/>
      <c r="BR93" s="21"/>
      <c r="BS93" s="21"/>
      <c r="BT93" s="21"/>
      <c r="BU93" s="21"/>
      <c r="BV93" s="21"/>
      <c r="BW93" s="21"/>
      <c r="BX93" s="21"/>
      <c r="BY93" s="21"/>
      <c r="BZ93" s="21"/>
      <c r="CA93" s="21"/>
    </row>
    <row r="94" spans="1:79" ht="15.75" customHeight="1" x14ac:dyDescent="0.2">
      <c r="A94" s="21" t="s">
        <v>407</v>
      </c>
      <c r="B94" s="33">
        <v>6323</v>
      </c>
      <c r="C94" s="21">
        <v>3173</v>
      </c>
      <c r="D94" s="33">
        <f t="shared" ref="D94:D95" si="7">B94-C94</f>
        <v>3150</v>
      </c>
      <c r="E94" s="21" t="s">
        <v>53</v>
      </c>
      <c r="F94" s="21"/>
      <c r="G94" s="39" t="s">
        <v>505</v>
      </c>
      <c r="H94" s="21" t="s">
        <v>324</v>
      </c>
      <c r="I94" s="21" t="s">
        <v>56</v>
      </c>
      <c r="J94" s="21" t="s">
        <v>106</v>
      </c>
      <c r="K94" s="21" t="s">
        <v>116</v>
      </c>
      <c r="L94" s="21" t="s">
        <v>123</v>
      </c>
      <c r="M94" s="36" t="s">
        <v>408</v>
      </c>
      <c r="N94" s="21" t="s">
        <v>80</v>
      </c>
      <c r="O94" s="29" t="s">
        <v>409</v>
      </c>
      <c r="P94" s="21" t="s">
        <v>82</v>
      </c>
      <c r="Q94" s="21" t="s">
        <v>107</v>
      </c>
      <c r="R94" s="21" t="s">
        <v>55</v>
      </c>
      <c r="S94" s="21">
        <v>2</v>
      </c>
      <c r="T94" s="21" t="s">
        <v>85</v>
      </c>
      <c r="U94" s="21" t="s">
        <v>108</v>
      </c>
      <c r="V94" s="21" t="s">
        <v>63</v>
      </c>
      <c r="W94" s="21" t="s">
        <v>63</v>
      </c>
      <c r="X94" s="21" t="s">
        <v>65</v>
      </c>
      <c r="Y94" s="21" t="s">
        <v>86</v>
      </c>
      <c r="Z94" s="21" t="s">
        <v>64</v>
      </c>
      <c r="AA94" s="21" t="s">
        <v>64</v>
      </c>
      <c r="AB94" s="21" t="s">
        <v>64</v>
      </c>
      <c r="AC94" s="34" t="s">
        <v>70</v>
      </c>
      <c r="AD94" s="21">
        <v>-7.4000000000000003E-3</v>
      </c>
      <c r="AE94" s="21">
        <v>5.9999999999999995E-4</v>
      </c>
      <c r="AF94" s="21" t="s">
        <v>68</v>
      </c>
      <c r="AG94" s="21" t="s">
        <v>410</v>
      </c>
      <c r="AH94" s="21" t="s">
        <v>70</v>
      </c>
      <c r="AI94" s="21" t="s">
        <v>70</v>
      </c>
      <c r="AJ94" s="41" t="s">
        <v>737</v>
      </c>
      <c r="AK94" s="21" t="s">
        <v>70</v>
      </c>
      <c r="AL94" s="42" t="s">
        <v>738</v>
      </c>
      <c r="AM94" s="39" t="s">
        <v>70</v>
      </c>
      <c r="AN94" s="21" t="s">
        <v>67</v>
      </c>
      <c r="AO94" s="21" t="s">
        <v>70</v>
      </c>
      <c r="AP94" s="21" t="s">
        <v>70</v>
      </c>
      <c r="AQ94" s="39" t="s">
        <v>70</v>
      </c>
      <c r="AR94" s="21" t="s">
        <v>70</v>
      </c>
      <c r="AS94" s="21" t="s">
        <v>67</v>
      </c>
      <c r="AT94" s="21" t="s">
        <v>72</v>
      </c>
      <c r="AU94" s="21" t="s">
        <v>72</v>
      </c>
      <c r="AV94" s="21" t="s">
        <v>67</v>
      </c>
      <c r="AW94" s="21" t="s">
        <v>67</v>
      </c>
      <c r="AX94" s="21" t="s">
        <v>70</v>
      </c>
      <c r="AY94" s="21" t="s">
        <v>70</v>
      </c>
      <c r="AZ94" s="21" t="s">
        <v>70</v>
      </c>
      <c r="BA94" s="21" t="s">
        <v>67</v>
      </c>
      <c r="BB94" s="21" t="s">
        <v>70</v>
      </c>
      <c r="BC94" s="21" t="s">
        <v>67</v>
      </c>
      <c r="BD94" s="21" t="s">
        <v>411</v>
      </c>
      <c r="BE94" s="21" t="str">
        <f t="shared" si="5"/>
        <v>Yes</v>
      </c>
      <c r="BF94" s="39" t="s">
        <v>70</v>
      </c>
      <c r="BG94" s="39" t="s">
        <v>666</v>
      </c>
      <c r="BH94" s="21"/>
      <c r="BI94" s="21"/>
      <c r="BJ94" s="21"/>
      <c r="BK94" s="21"/>
      <c r="BL94" s="21"/>
      <c r="BM94" s="21"/>
      <c r="BN94" s="21"/>
      <c r="BO94" s="21"/>
      <c r="BP94" s="21"/>
      <c r="BQ94" s="21"/>
      <c r="BR94" s="21"/>
      <c r="BS94" s="21"/>
      <c r="BT94" s="21"/>
      <c r="BU94" s="21"/>
      <c r="BV94" s="21"/>
      <c r="BW94" s="21"/>
      <c r="BX94" s="21"/>
      <c r="BY94" s="21"/>
      <c r="BZ94" s="21"/>
      <c r="CA94" s="21"/>
    </row>
    <row r="95" spans="1:79" ht="15.75" customHeight="1" x14ac:dyDescent="0.2">
      <c r="A95" s="21" t="s">
        <v>412</v>
      </c>
      <c r="B95" s="33">
        <v>6219</v>
      </c>
      <c r="C95" s="21">
        <v>3121</v>
      </c>
      <c r="D95" s="33">
        <f t="shared" si="7"/>
        <v>3098</v>
      </c>
      <c r="E95" s="21" t="s">
        <v>53</v>
      </c>
      <c r="F95" s="21"/>
      <c r="G95" s="39" t="s">
        <v>506</v>
      </c>
      <c r="H95" s="21" t="s">
        <v>324</v>
      </c>
      <c r="I95" s="21" t="s">
        <v>56</v>
      </c>
      <c r="J95" s="21" t="s">
        <v>106</v>
      </c>
      <c r="K95" s="21" t="s">
        <v>125</v>
      </c>
      <c r="L95" s="21" t="s">
        <v>123</v>
      </c>
      <c r="M95" s="36" t="s">
        <v>408</v>
      </c>
      <c r="N95" s="21" t="s">
        <v>80</v>
      </c>
      <c r="O95" s="29" t="s">
        <v>409</v>
      </c>
      <c r="P95" s="21" t="s">
        <v>82</v>
      </c>
      <c r="Q95" s="21" t="s">
        <v>107</v>
      </c>
      <c r="R95" s="21" t="s">
        <v>55</v>
      </c>
      <c r="S95" s="21">
        <v>2</v>
      </c>
      <c r="T95" s="21" t="s">
        <v>85</v>
      </c>
      <c r="U95" s="21" t="s">
        <v>108</v>
      </c>
      <c r="V95" s="21" t="s">
        <v>63</v>
      </c>
      <c r="W95" s="21" t="s">
        <v>63</v>
      </c>
      <c r="X95" s="21" t="s">
        <v>65</v>
      </c>
      <c r="Y95" s="21" t="s">
        <v>86</v>
      </c>
      <c r="Z95" s="21" t="s">
        <v>64</v>
      </c>
      <c r="AA95" s="21" t="s">
        <v>64</v>
      </c>
      <c r="AB95" s="21" t="s">
        <v>63</v>
      </c>
      <c r="AC95" s="34" t="s">
        <v>70</v>
      </c>
      <c r="AD95" s="21">
        <v>8.1299999999999997E-2</v>
      </c>
      <c r="AE95" s="21">
        <v>5.9999999999999995E-4</v>
      </c>
      <c r="AF95" s="21" t="s">
        <v>68</v>
      </c>
      <c r="AG95" s="21" t="s">
        <v>413</v>
      </c>
      <c r="AH95" s="21" t="s">
        <v>70</v>
      </c>
      <c r="AI95" s="21" t="s">
        <v>70</v>
      </c>
      <c r="AJ95" s="41" t="s">
        <v>737</v>
      </c>
      <c r="AK95" s="21" t="s">
        <v>70</v>
      </c>
      <c r="AL95" s="42" t="s">
        <v>738</v>
      </c>
      <c r="AM95" s="39" t="s">
        <v>70</v>
      </c>
      <c r="AN95" s="21" t="s">
        <v>70</v>
      </c>
      <c r="AO95" s="21" t="s">
        <v>70</v>
      </c>
      <c r="AP95" s="21" t="s">
        <v>70</v>
      </c>
      <c r="AQ95" s="39" t="s">
        <v>70</v>
      </c>
      <c r="AR95" s="21" t="s">
        <v>70</v>
      </c>
      <c r="AS95" s="21" t="s">
        <v>67</v>
      </c>
      <c r="AT95" s="21" t="s">
        <v>72</v>
      </c>
      <c r="AU95" s="21" t="s">
        <v>72</v>
      </c>
      <c r="AV95" s="21" t="s">
        <v>67</v>
      </c>
      <c r="AW95" s="21" t="s">
        <v>67</v>
      </c>
      <c r="AX95" s="21" t="s">
        <v>70</v>
      </c>
      <c r="AY95" s="21" t="s">
        <v>70</v>
      </c>
      <c r="AZ95" s="21" t="s">
        <v>70</v>
      </c>
      <c r="BA95" s="21" t="s">
        <v>67</v>
      </c>
      <c r="BB95" s="21" t="s">
        <v>70</v>
      </c>
      <c r="BC95" s="21" t="s">
        <v>67</v>
      </c>
      <c r="BD95" s="21" t="s">
        <v>411</v>
      </c>
      <c r="BE95" s="21" t="str">
        <f t="shared" si="5"/>
        <v>Yes</v>
      </c>
      <c r="BF95" s="39" t="s">
        <v>70</v>
      </c>
      <c r="BG95" s="39" t="s">
        <v>667</v>
      </c>
      <c r="BH95" s="21"/>
      <c r="BI95" s="21"/>
      <c r="BJ95" s="21"/>
      <c r="BK95" s="21"/>
      <c r="BL95" s="21"/>
      <c r="BM95" s="21"/>
      <c r="BN95" s="21"/>
      <c r="BO95" s="21"/>
      <c r="BP95" s="21"/>
      <c r="BQ95" s="21"/>
      <c r="BR95" s="21"/>
      <c r="BS95" s="21"/>
      <c r="BT95" s="21"/>
      <c r="BU95" s="21"/>
      <c r="BV95" s="21"/>
      <c r="BW95" s="21"/>
      <c r="BX95" s="21"/>
      <c r="BY95" s="21"/>
      <c r="BZ95" s="21"/>
      <c r="CA95" s="21"/>
    </row>
    <row r="96" spans="1:79" ht="15.75" customHeight="1" x14ac:dyDescent="0.2">
      <c r="A96" s="21" t="s">
        <v>414</v>
      </c>
      <c r="B96" s="21">
        <v>445</v>
      </c>
      <c r="C96" s="21">
        <v>64</v>
      </c>
      <c r="D96" s="21">
        <v>381</v>
      </c>
      <c r="E96" s="21" t="s">
        <v>53</v>
      </c>
      <c r="F96" s="21"/>
      <c r="G96" s="21" t="s">
        <v>415</v>
      </c>
      <c r="H96" s="21" t="s">
        <v>76</v>
      </c>
      <c r="I96" s="21" t="s">
        <v>56</v>
      </c>
      <c r="J96" s="21" t="s">
        <v>77</v>
      </c>
      <c r="K96" s="21" t="s">
        <v>78</v>
      </c>
      <c r="L96" s="21" t="s">
        <v>57</v>
      </c>
      <c r="M96" s="21" t="s">
        <v>416</v>
      </c>
      <c r="N96" s="21" t="s">
        <v>58</v>
      </c>
      <c r="O96" s="39" t="s">
        <v>606</v>
      </c>
      <c r="P96" s="21" t="s">
        <v>82</v>
      </c>
      <c r="Q96" s="21" t="s">
        <v>83</v>
      </c>
      <c r="R96" s="21" t="s">
        <v>84</v>
      </c>
      <c r="S96" s="21">
        <v>4</v>
      </c>
      <c r="T96" s="21" t="s">
        <v>61</v>
      </c>
      <c r="U96" s="21" t="s">
        <v>62</v>
      </c>
      <c r="V96" s="21" t="s">
        <v>63</v>
      </c>
      <c r="W96" s="21" t="s">
        <v>57</v>
      </c>
      <c r="X96" s="21" t="s">
        <v>417</v>
      </c>
      <c r="Y96" s="21" t="s">
        <v>134</v>
      </c>
      <c r="Z96" s="21" t="s">
        <v>64</v>
      </c>
      <c r="AA96" s="21" t="s">
        <v>64</v>
      </c>
      <c r="AB96" s="21" t="s">
        <v>64</v>
      </c>
      <c r="AC96" s="29" t="s">
        <v>67</v>
      </c>
      <c r="AD96" s="30">
        <v>-0.218</v>
      </c>
      <c r="AE96" s="21">
        <f>B96/(C96*D96)+AD96^2/(2*B96)</f>
        <v>1.8303069668819488E-2</v>
      </c>
      <c r="AF96" s="21" t="s">
        <v>68</v>
      </c>
      <c r="AG96" s="39" t="s">
        <v>673</v>
      </c>
      <c r="AH96" s="21" t="s">
        <v>100</v>
      </c>
      <c r="AI96" s="21" t="s">
        <v>67</v>
      </c>
      <c r="AJ96" s="21" t="s">
        <v>55</v>
      </c>
      <c r="AK96" s="21" t="s">
        <v>70</v>
      </c>
      <c r="AL96" s="39" t="s">
        <v>607</v>
      </c>
      <c r="AM96" s="21" t="s">
        <v>70</v>
      </c>
      <c r="AN96" s="21" t="s">
        <v>67</v>
      </c>
      <c r="AO96" s="21" t="s">
        <v>70</v>
      </c>
      <c r="AP96" s="21" t="s">
        <v>101</v>
      </c>
      <c r="AQ96" s="21" t="s">
        <v>67</v>
      </c>
      <c r="AR96" s="21" t="s">
        <v>70</v>
      </c>
      <c r="AS96" s="21" t="s">
        <v>67</v>
      </c>
      <c r="AT96" s="21" t="s">
        <v>72</v>
      </c>
      <c r="AU96" s="21" t="s">
        <v>72</v>
      </c>
      <c r="AV96" s="21" t="s">
        <v>70</v>
      </c>
      <c r="AW96" s="21" t="s">
        <v>70</v>
      </c>
      <c r="AX96" s="21" t="s">
        <v>70</v>
      </c>
      <c r="AY96" s="21" t="s">
        <v>70</v>
      </c>
      <c r="AZ96" s="21" t="s">
        <v>70</v>
      </c>
      <c r="BA96" s="21" t="s">
        <v>67</v>
      </c>
      <c r="BB96" s="21" t="s">
        <v>70</v>
      </c>
      <c r="BC96" s="21" t="s">
        <v>70</v>
      </c>
      <c r="BD96" s="21" t="s">
        <v>418</v>
      </c>
      <c r="BE96" s="21" t="str">
        <f t="shared" si="5"/>
        <v>.</v>
      </c>
      <c r="BF96" s="39" t="s">
        <v>55</v>
      </c>
      <c r="BG96" s="39" t="s">
        <v>668</v>
      </c>
      <c r="BH96" s="21"/>
      <c r="BI96" s="21"/>
      <c r="BJ96" s="21"/>
      <c r="BK96" s="21"/>
      <c r="BL96" s="21"/>
      <c r="BM96" s="21"/>
      <c r="BN96" s="21"/>
      <c r="BO96" s="21"/>
      <c r="BP96" s="21"/>
      <c r="BQ96" s="21"/>
      <c r="BR96" s="21"/>
      <c r="BS96" s="21"/>
      <c r="BT96" s="21"/>
      <c r="BU96" s="21"/>
      <c r="BV96" s="21"/>
      <c r="BW96" s="21"/>
      <c r="BX96" s="21"/>
      <c r="BY96" s="21"/>
      <c r="BZ96" s="21"/>
      <c r="CA96" s="21"/>
    </row>
    <row r="97" spans="1:79" ht="15.75" customHeight="1" x14ac:dyDescent="0.2">
      <c r="A97" s="32" t="s">
        <v>419</v>
      </c>
      <c r="B97" s="21">
        <v>23</v>
      </c>
      <c r="C97" s="21">
        <v>6</v>
      </c>
      <c r="D97" s="21">
        <v>17</v>
      </c>
      <c r="E97" s="21" t="s">
        <v>53</v>
      </c>
      <c r="F97" s="21"/>
      <c r="G97" s="21" t="s">
        <v>420</v>
      </c>
      <c r="H97" s="21" t="s">
        <v>76</v>
      </c>
      <c r="I97" s="21" t="s">
        <v>56</v>
      </c>
      <c r="J97" s="21" t="s">
        <v>77</v>
      </c>
      <c r="K97" s="21" t="s">
        <v>125</v>
      </c>
      <c r="L97" s="21" t="s">
        <v>57</v>
      </c>
      <c r="M97" s="39" t="s">
        <v>608</v>
      </c>
      <c r="N97" s="21" t="s">
        <v>58</v>
      </c>
      <c r="O97" s="39" t="s">
        <v>739</v>
      </c>
      <c r="P97" s="21" t="s">
        <v>82</v>
      </c>
      <c r="Q97" s="21" t="s">
        <v>83</v>
      </c>
      <c r="R97" s="21" t="s">
        <v>98</v>
      </c>
      <c r="S97" s="21">
        <v>31</v>
      </c>
      <c r="T97" s="21" t="s">
        <v>61</v>
      </c>
      <c r="U97" s="21" t="s">
        <v>62</v>
      </c>
      <c r="V97" s="21" t="s">
        <v>63</v>
      </c>
      <c r="W97" s="21" t="s">
        <v>64</v>
      </c>
      <c r="X97" s="21" t="s">
        <v>417</v>
      </c>
      <c r="Y97" s="21" t="s">
        <v>66</v>
      </c>
      <c r="Z97" s="21" t="s">
        <v>64</v>
      </c>
      <c r="AA97" s="21" t="s">
        <v>64</v>
      </c>
      <c r="AB97" s="21" t="s">
        <v>64</v>
      </c>
      <c r="AC97" s="21" t="s">
        <v>231</v>
      </c>
      <c r="AD97" s="21">
        <v>-2.7E-2</v>
      </c>
      <c r="AE97" s="21">
        <v>0.22550600000000001</v>
      </c>
      <c r="AF97" s="21" t="s">
        <v>68</v>
      </c>
      <c r="AG97" s="21" t="s">
        <v>421</v>
      </c>
      <c r="AH97" s="21" t="s">
        <v>70</v>
      </c>
      <c r="AI97" s="21" t="s">
        <v>67</v>
      </c>
      <c r="AJ97" s="21" t="s">
        <v>55</v>
      </c>
      <c r="AK97" s="21" t="s">
        <v>70</v>
      </c>
      <c r="AL97" s="41" t="s">
        <v>740</v>
      </c>
      <c r="AM97" s="21" t="s">
        <v>70</v>
      </c>
      <c r="AN97" s="21" t="s">
        <v>67</v>
      </c>
      <c r="AO97" s="21" t="s">
        <v>67</v>
      </c>
      <c r="AP97" s="21" t="s">
        <v>126</v>
      </c>
      <c r="AQ97" s="21" t="s">
        <v>67</v>
      </c>
      <c r="AR97" s="21" t="s">
        <v>67</v>
      </c>
      <c r="AS97" s="21" t="s">
        <v>67</v>
      </c>
      <c r="AT97" s="21" t="s">
        <v>72</v>
      </c>
      <c r="AU97" s="21" t="s">
        <v>72</v>
      </c>
      <c r="AV97" s="21" t="s">
        <v>72</v>
      </c>
      <c r="AW97" s="21" t="s">
        <v>70</v>
      </c>
      <c r="AX97" s="21" t="s">
        <v>70</v>
      </c>
      <c r="AY97" s="21" t="s">
        <v>67</v>
      </c>
      <c r="AZ97" s="21" t="s">
        <v>70</v>
      </c>
      <c r="BA97" s="21" t="s">
        <v>67</v>
      </c>
      <c r="BB97" s="21" t="s">
        <v>70</v>
      </c>
      <c r="BC97" s="21" t="s">
        <v>70</v>
      </c>
      <c r="BD97" s="21" t="s">
        <v>422</v>
      </c>
      <c r="BE97" s="21" t="str">
        <f t="shared" si="5"/>
        <v>.</v>
      </c>
      <c r="BF97" s="39" t="s">
        <v>55</v>
      </c>
      <c r="BG97" s="39" t="s">
        <v>669</v>
      </c>
      <c r="BH97" s="21"/>
      <c r="BI97" s="21"/>
      <c r="BJ97" s="21"/>
      <c r="BK97" s="21"/>
      <c r="BL97" s="21"/>
      <c r="BM97" s="21"/>
      <c r="BN97" s="21"/>
      <c r="BO97" s="21"/>
      <c r="BP97" s="21"/>
      <c r="BQ97" s="21"/>
      <c r="BR97" s="21"/>
      <c r="BS97" s="21"/>
      <c r="BT97" s="21"/>
      <c r="BU97" s="21"/>
      <c r="BV97" s="21"/>
      <c r="BW97" s="21"/>
      <c r="BX97" s="21"/>
      <c r="BY97" s="21"/>
      <c r="BZ97" s="21"/>
      <c r="CA97" s="21"/>
    </row>
    <row r="98" spans="1:79" ht="15.75"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row>
    <row r="99" spans="1:79" s="27" customFormat="1" ht="15.75" customHeight="1" x14ac:dyDescent="0.2">
      <c r="A99" s="37" t="s">
        <v>423</v>
      </c>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45"/>
      <c r="BF99" s="45"/>
      <c r="BG99" s="37"/>
      <c r="BH99" s="37"/>
      <c r="BI99" s="37"/>
      <c r="BJ99" s="37"/>
      <c r="BK99" s="37"/>
      <c r="BL99" s="37"/>
      <c r="BM99" s="37"/>
      <c r="BN99" s="37"/>
      <c r="BO99" s="37"/>
      <c r="BP99" s="37"/>
      <c r="BQ99" s="37"/>
      <c r="BR99" s="37"/>
      <c r="BS99" s="37"/>
      <c r="BT99" s="37"/>
      <c r="BU99" s="37"/>
      <c r="BV99" s="37"/>
      <c r="BW99" s="37"/>
      <c r="BX99" s="37"/>
      <c r="BY99" s="37"/>
      <c r="BZ99" s="37"/>
      <c r="CA99" s="37"/>
    </row>
    <row r="100" spans="1:79" ht="15.75" customHeight="1" x14ac:dyDescent="0.2">
      <c r="A100" s="21" t="s">
        <v>322</v>
      </c>
      <c r="B100" s="21">
        <v>260</v>
      </c>
      <c r="C100" s="21">
        <v>130</v>
      </c>
      <c r="D100" s="21">
        <v>130</v>
      </c>
      <c r="E100" s="21" t="s">
        <v>53</v>
      </c>
      <c r="F100" s="21"/>
      <c r="G100" s="21"/>
      <c r="H100" s="21"/>
      <c r="I100" s="21"/>
      <c r="J100" s="21"/>
      <c r="K100" s="21" t="s">
        <v>125</v>
      </c>
      <c r="L100" s="21"/>
      <c r="M100" s="21"/>
      <c r="N100" s="21"/>
      <c r="O100" s="21"/>
      <c r="P100" s="21"/>
      <c r="Q100" s="21"/>
      <c r="R100" s="21"/>
      <c r="S100" s="21"/>
      <c r="T100" s="21"/>
      <c r="U100" s="21"/>
      <c r="V100" s="21"/>
      <c r="W100" s="21"/>
      <c r="X100" s="21"/>
      <c r="Y100" s="21"/>
      <c r="Z100" s="21"/>
      <c r="AA100" s="21"/>
      <c r="AB100" s="21" t="s">
        <v>64</v>
      </c>
      <c r="AC100" s="21"/>
      <c r="AD100" s="21">
        <v>0.19620000000000001</v>
      </c>
      <c r="AE100" s="21">
        <v>1.55E-2</v>
      </c>
      <c r="AF100" s="21" t="s">
        <v>68</v>
      </c>
      <c r="AG100" s="21" t="s">
        <v>424</v>
      </c>
      <c r="AH100" s="21" t="s">
        <v>308</v>
      </c>
      <c r="AI100" s="21"/>
      <c r="AJ100" s="21"/>
      <c r="AK100" s="21"/>
      <c r="AL100" s="29"/>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row>
    <row r="101" spans="1:79" ht="15.75" customHeight="1" x14ac:dyDescent="0.2">
      <c r="A101" s="21" t="s">
        <v>348</v>
      </c>
      <c r="B101" s="21">
        <v>55</v>
      </c>
      <c r="C101" s="21">
        <v>25</v>
      </c>
      <c r="D101" s="21">
        <v>30</v>
      </c>
      <c r="E101" s="21" t="s">
        <v>53</v>
      </c>
      <c r="F101" s="21"/>
      <c r="G101" s="21"/>
      <c r="H101" s="21"/>
      <c r="I101" s="21"/>
      <c r="J101" s="21"/>
      <c r="K101" s="21" t="s">
        <v>125</v>
      </c>
      <c r="L101" s="21"/>
      <c r="M101" s="21"/>
      <c r="N101" s="21"/>
      <c r="O101" s="21"/>
      <c r="P101" s="21"/>
      <c r="Q101" s="21"/>
      <c r="R101" s="21"/>
      <c r="S101" s="21"/>
      <c r="T101" s="21"/>
      <c r="U101" s="21"/>
      <c r="V101" s="21"/>
      <c r="W101" s="21"/>
      <c r="X101" s="21"/>
      <c r="Y101" s="21"/>
      <c r="Z101" s="21"/>
      <c r="AA101" s="21"/>
      <c r="AB101" s="21" t="s">
        <v>64</v>
      </c>
      <c r="AC101" s="30"/>
      <c r="AD101" s="30">
        <v>0.28970000000000001</v>
      </c>
      <c r="AE101" s="21">
        <f t="shared" ref="AE101:AE102" si="8">B101/(C101*D101)+AD101^2/(2*B101)</f>
        <v>7.4096297787878782E-2</v>
      </c>
      <c r="AF101" s="21" t="s">
        <v>68</v>
      </c>
      <c r="AG101" s="21" t="s">
        <v>425</v>
      </c>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row>
    <row r="102" spans="1:79" ht="15.75" customHeight="1" x14ac:dyDescent="0.2">
      <c r="A102" s="21" t="s">
        <v>352</v>
      </c>
      <c r="B102" s="21">
        <v>56</v>
      </c>
      <c r="C102" s="21">
        <v>25</v>
      </c>
      <c r="D102" s="21">
        <v>31</v>
      </c>
      <c r="E102" s="21" t="s">
        <v>53</v>
      </c>
      <c r="F102" s="21"/>
      <c r="G102" s="21"/>
      <c r="H102" s="21"/>
      <c r="I102" s="21"/>
      <c r="J102" s="21"/>
      <c r="K102" s="21" t="s">
        <v>125</v>
      </c>
      <c r="L102" s="21"/>
      <c r="M102" s="21"/>
      <c r="N102" s="21"/>
      <c r="O102" s="21"/>
      <c r="P102" s="21"/>
      <c r="Q102" s="21"/>
      <c r="R102" s="21"/>
      <c r="S102" s="21"/>
      <c r="T102" s="21"/>
      <c r="U102" s="21"/>
      <c r="V102" s="21"/>
      <c r="W102" s="21"/>
      <c r="X102" s="21"/>
      <c r="Y102" s="21"/>
      <c r="Z102" s="21"/>
      <c r="AA102" s="21"/>
      <c r="AB102" s="21" t="s">
        <v>64</v>
      </c>
      <c r="AC102" s="30"/>
      <c r="AD102" s="30">
        <v>0.36220000000000002</v>
      </c>
      <c r="AE102" s="21">
        <f t="shared" si="8"/>
        <v>7.3429393444700466E-2</v>
      </c>
      <c r="AF102" s="21" t="s">
        <v>68</v>
      </c>
      <c r="AG102" s="21" t="s">
        <v>425</v>
      </c>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row>
    <row r="103" spans="1:79" ht="15.75" customHeight="1"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row>
    <row r="104" spans="1:79" s="27" customFormat="1" ht="15.75" customHeight="1" x14ac:dyDescent="0.2">
      <c r="A104" s="37" t="s">
        <v>426</v>
      </c>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45"/>
      <c r="BF104" s="45"/>
      <c r="BG104" s="37"/>
      <c r="BH104" s="37"/>
      <c r="BI104" s="37"/>
      <c r="BJ104" s="37"/>
      <c r="BK104" s="37"/>
      <c r="BL104" s="37"/>
      <c r="BM104" s="37"/>
      <c r="BN104" s="37"/>
      <c r="BO104" s="37"/>
      <c r="BP104" s="37"/>
      <c r="BQ104" s="37"/>
      <c r="BR104" s="37"/>
      <c r="BS104" s="37"/>
      <c r="BT104" s="37"/>
      <c r="BU104" s="37"/>
      <c r="BV104" s="37"/>
      <c r="BW104" s="37"/>
      <c r="BX104" s="37"/>
      <c r="BY104" s="37"/>
      <c r="BZ104" s="37"/>
      <c r="CA104" s="37"/>
    </row>
    <row r="105" spans="1:79" ht="15.75" customHeight="1" x14ac:dyDescent="0.2">
      <c r="A105" s="28" t="s">
        <v>166</v>
      </c>
      <c r="B105" s="33">
        <v>441</v>
      </c>
      <c r="C105" s="21">
        <v>238</v>
      </c>
      <c r="D105" s="21">
        <v>203</v>
      </c>
      <c r="E105" s="21" t="s">
        <v>53</v>
      </c>
      <c r="F105" s="21"/>
      <c r="G105" s="21"/>
      <c r="H105" s="21"/>
      <c r="I105" s="21"/>
      <c r="J105" s="21"/>
      <c r="K105" s="21"/>
      <c r="L105" s="21" t="s">
        <v>95</v>
      </c>
      <c r="M105" s="21"/>
      <c r="N105" s="21"/>
      <c r="O105" s="21"/>
      <c r="P105" s="21"/>
      <c r="Q105" s="21"/>
      <c r="R105" s="21"/>
      <c r="S105" s="21"/>
      <c r="T105" s="21"/>
      <c r="U105" s="21"/>
      <c r="V105" s="21"/>
      <c r="W105" s="21"/>
      <c r="X105" s="21"/>
      <c r="Y105" s="21"/>
      <c r="Z105" s="21"/>
      <c r="AA105" s="21"/>
      <c r="AB105" s="21" t="s">
        <v>64</v>
      </c>
      <c r="AC105" s="30"/>
      <c r="AD105" s="30">
        <v>4.7E-2</v>
      </c>
      <c r="AE105" s="21">
        <f t="shared" ref="AE105:AE112" si="9">B105/(C105*D105)+AD105^2/(2*B105)</f>
        <v>9.130293581800536E-3</v>
      </c>
      <c r="AF105" s="21" t="s">
        <v>68</v>
      </c>
      <c r="AG105" s="21" t="s">
        <v>111</v>
      </c>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row>
    <row r="106" spans="1:79" ht="15.75" customHeight="1" x14ac:dyDescent="0.2">
      <c r="A106" s="28" t="s">
        <v>427</v>
      </c>
      <c r="B106" s="33">
        <v>453</v>
      </c>
      <c r="C106" s="21">
        <v>206</v>
      </c>
      <c r="D106" s="21">
        <v>247</v>
      </c>
      <c r="E106" s="21" t="s">
        <v>53</v>
      </c>
      <c r="F106" s="21"/>
      <c r="G106" s="21"/>
      <c r="H106" s="21"/>
      <c r="I106" s="21"/>
      <c r="J106" s="21"/>
      <c r="K106" s="21"/>
      <c r="L106" s="21" t="s">
        <v>95</v>
      </c>
      <c r="M106" s="21"/>
      <c r="N106" s="21"/>
      <c r="O106" s="21"/>
      <c r="P106" s="21"/>
      <c r="Q106" s="21"/>
      <c r="R106" s="21"/>
      <c r="S106" s="21"/>
      <c r="T106" s="21"/>
      <c r="U106" s="21"/>
      <c r="V106" s="21"/>
      <c r="W106" s="21"/>
      <c r="X106" s="21"/>
      <c r="Y106" s="21"/>
      <c r="Z106" s="21"/>
      <c r="AA106" s="21"/>
      <c r="AB106" s="21" t="s">
        <v>64</v>
      </c>
      <c r="AC106" s="30"/>
      <c r="AD106" s="30">
        <v>0.152</v>
      </c>
      <c r="AE106" s="21">
        <f t="shared" si="9"/>
        <v>8.9284530317430104E-3</v>
      </c>
      <c r="AF106" s="21" t="s">
        <v>68</v>
      </c>
      <c r="AG106" s="21" t="s">
        <v>111</v>
      </c>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row>
    <row r="107" spans="1:79" ht="15.75" customHeight="1" x14ac:dyDescent="0.2">
      <c r="A107" s="28" t="s">
        <v>428</v>
      </c>
      <c r="B107" s="21">
        <v>373</v>
      </c>
      <c r="C107" s="21">
        <v>169</v>
      </c>
      <c r="D107" s="21">
        <v>204</v>
      </c>
      <c r="E107" s="21" t="s">
        <v>53</v>
      </c>
      <c r="F107" s="21"/>
      <c r="G107" s="21"/>
      <c r="H107" s="21"/>
      <c r="I107" s="21"/>
      <c r="J107" s="21"/>
      <c r="K107" s="21"/>
      <c r="L107" s="21" t="s">
        <v>95</v>
      </c>
      <c r="M107" s="21"/>
      <c r="N107" s="21"/>
      <c r="O107" s="21"/>
      <c r="P107" s="21"/>
      <c r="Q107" s="21"/>
      <c r="R107" s="21"/>
      <c r="S107" s="21"/>
      <c r="T107" s="21"/>
      <c r="U107" s="21"/>
      <c r="V107" s="21"/>
      <c r="W107" s="21"/>
      <c r="X107" s="21"/>
      <c r="Y107" s="21"/>
      <c r="Z107" s="21"/>
      <c r="AA107" s="21"/>
      <c r="AB107" s="21" t="s">
        <v>64</v>
      </c>
      <c r="AC107" s="30"/>
      <c r="AD107" s="30">
        <v>0.124</v>
      </c>
      <c r="AE107" s="21">
        <f t="shared" si="9"/>
        <v>1.0839731807680955E-2</v>
      </c>
      <c r="AF107" s="21" t="s">
        <v>68</v>
      </c>
      <c r="AG107" s="21" t="s">
        <v>111</v>
      </c>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row>
    <row r="108" spans="1:79" ht="15.75" customHeight="1" x14ac:dyDescent="0.2">
      <c r="A108" s="28" t="s">
        <v>247</v>
      </c>
      <c r="B108" s="21">
        <v>1579</v>
      </c>
      <c r="C108" s="21">
        <v>782</v>
      </c>
      <c r="D108" s="21">
        <v>797</v>
      </c>
      <c r="E108" s="21" t="s">
        <v>53</v>
      </c>
      <c r="F108" s="21"/>
      <c r="G108" s="21"/>
      <c r="H108" s="21"/>
      <c r="I108" s="21"/>
      <c r="J108" s="21"/>
      <c r="K108" s="21"/>
      <c r="L108" s="21" t="s">
        <v>95</v>
      </c>
      <c r="M108" s="21"/>
      <c r="N108" s="21"/>
      <c r="O108" s="21"/>
      <c r="P108" s="21"/>
      <c r="Q108" s="21"/>
      <c r="R108" s="21"/>
      <c r="S108" s="21"/>
      <c r="T108" s="21"/>
      <c r="U108" s="21"/>
      <c r="V108" s="21"/>
      <c r="W108" s="21"/>
      <c r="X108" s="21"/>
      <c r="Y108" s="21"/>
      <c r="Z108" s="21"/>
      <c r="AA108" s="21"/>
      <c r="AB108" s="21" t="s">
        <v>64</v>
      </c>
      <c r="AC108" s="21"/>
      <c r="AD108" s="21">
        <v>0</v>
      </c>
      <c r="AE108" s="21">
        <f t="shared" si="9"/>
        <v>2.5334775228077156E-3</v>
      </c>
      <c r="AF108" s="21" t="s">
        <v>68</v>
      </c>
      <c r="AG108" s="21" t="s">
        <v>111</v>
      </c>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31"/>
      <c r="BE108" s="31"/>
      <c r="BF108" s="31"/>
      <c r="BG108" s="21"/>
      <c r="BH108" s="21"/>
      <c r="BI108" s="21"/>
      <c r="BJ108" s="21"/>
      <c r="BK108" s="21"/>
      <c r="BL108" s="21"/>
      <c r="BM108" s="21"/>
      <c r="BN108" s="21"/>
      <c r="BO108" s="21"/>
      <c r="BP108" s="21"/>
      <c r="BQ108" s="21"/>
      <c r="BR108" s="21"/>
      <c r="BS108" s="21"/>
      <c r="BT108" s="21"/>
      <c r="BU108" s="21"/>
      <c r="BV108" s="21"/>
      <c r="BW108" s="21"/>
      <c r="BX108" s="21"/>
      <c r="BY108" s="21"/>
      <c r="BZ108" s="21"/>
      <c r="CA108" s="21"/>
    </row>
    <row r="109" spans="1:79" ht="15.75" customHeight="1" x14ac:dyDescent="0.2">
      <c r="A109" s="28" t="s">
        <v>250</v>
      </c>
      <c r="B109" s="21">
        <v>1574</v>
      </c>
      <c r="C109" s="21">
        <v>780</v>
      </c>
      <c r="D109" s="21">
        <v>794</v>
      </c>
      <c r="E109" s="21" t="s">
        <v>53</v>
      </c>
      <c r="F109" s="21"/>
      <c r="G109" s="21"/>
      <c r="H109" s="21"/>
      <c r="I109" s="21"/>
      <c r="J109" s="21"/>
      <c r="K109" s="21"/>
      <c r="L109" s="21" t="s">
        <v>95</v>
      </c>
      <c r="M109" s="21"/>
      <c r="N109" s="21"/>
      <c r="O109" s="21"/>
      <c r="P109" s="21"/>
      <c r="Q109" s="21"/>
      <c r="R109" s="21"/>
      <c r="S109" s="21"/>
      <c r="T109" s="21"/>
      <c r="U109" s="21"/>
      <c r="V109" s="21"/>
      <c r="W109" s="21"/>
      <c r="X109" s="21"/>
      <c r="Y109" s="21"/>
      <c r="Z109" s="21"/>
      <c r="AA109" s="21"/>
      <c r="AB109" s="21" t="s">
        <v>64</v>
      </c>
      <c r="AC109" s="21"/>
      <c r="AD109" s="21">
        <v>0.01</v>
      </c>
      <c r="AE109" s="21">
        <f t="shared" si="9"/>
        <v>2.5415288920807599E-3</v>
      </c>
      <c r="AF109" s="21" t="s">
        <v>68</v>
      </c>
      <c r="AG109" s="21" t="s">
        <v>111</v>
      </c>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31"/>
      <c r="BE109" s="31"/>
      <c r="BF109" s="31"/>
      <c r="BG109" s="21"/>
      <c r="BH109" s="21"/>
      <c r="BI109" s="21"/>
      <c r="BJ109" s="21"/>
      <c r="BK109" s="21"/>
      <c r="BL109" s="21"/>
      <c r="BM109" s="21"/>
      <c r="BN109" s="21"/>
      <c r="BO109" s="21"/>
      <c r="BP109" s="21"/>
      <c r="BQ109" s="21"/>
      <c r="BR109" s="21"/>
      <c r="BS109" s="21"/>
      <c r="BT109" s="21"/>
      <c r="BU109" s="21"/>
      <c r="BV109" s="21"/>
      <c r="BW109" s="21"/>
      <c r="BX109" s="21"/>
      <c r="BY109" s="21"/>
      <c r="BZ109" s="21"/>
      <c r="CA109" s="21"/>
    </row>
    <row r="110" spans="1:79" ht="15.75" customHeight="1" x14ac:dyDescent="0.2">
      <c r="A110" s="28" t="s">
        <v>252</v>
      </c>
      <c r="B110" s="21">
        <v>1576</v>
      </c>
      <c r="C110" s="21">
        <v>779</v>
      </c>
      <c r="D110" s="21">
        <v>797</v>
      </c>
      <c r="E110" s="21" t="s">
        <v>53</v>
      </c>
      <c r="F110" s="21"/>
      <c r="G110" s="21"/>
      <c r="H110" s="21"/>
      <c r="I110" s="21"/>
      <c r="J110" s="21"/>
      <c r="K110" s="21"/>
      <c r="L110" s="21" t="s">
        <v>95</v>
      </c>
      <c r="M110" s="21"/>
      <c r="N110" s="21"/>
      <c r="O110" s="21"/>
      <c r="P110" s="21"/>
      <c r="Q110" s="21"/>
      <c r="R110" s="21"/>
      <c r="S110" s="21"/>
      <c r="T110" s="21"/>
      <c r="U110" s="21"/>
      <c r="V110" s="21"/>
      <c r="W110" s="21"/>
      <c r="X110" s="21"/>
      <c r="Y110" s="21"/>
      <c r="Z110" s="21"/>
      <c r="AA110" s="21"/>
      <c r="AB110" s="21" t="s">
        <v>64</v>
      </c>
      <c r="AC110" s="21"/>
      <c r="AD110" s="21">
        <v>0</v>
      </c>
      <c r="AE110" s="21">
        <f t="shared" si="9"/>
        <v>2.5384021917878824E-3</v>
      </c>
      <c r="AF110" s="21" t="s">
        <v>68</v>
      </c>
      <c r="AG110" s="21" t="s">
        <v>111</v>
      </c>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31"/>
      <c r="BE110" s="31"/>
      <c r="BF110" s="31"/>
      <c r="BG110" s="21"/>
      <c r="BH110" s="21"/>
      <c r="BI110" s="21"/>
      <c r="BJ110" s="21"/>
      <c r="BK110" s="21"/>
      <c r="BL110" s="21"/>
      <c r="BM110" s="21"/>
      <c r="BN110" s="21"/>
      <c r="BO110" s="21"/>
      <c r="BP110" s="21"/>
      <c r="BQ110" s="21"/>
      <c r="BR110" s="21"/>
      <c r="BS110" s="21"/>
      <c r="BT110" s="21"/>
      <c r="BU110" s="21"/>
      <c r="BV110" s="21"/>
      <c r="BW110" s="21"/>
      <c r="BX110" s="21"/>
      <c r="BY110" s="21"/>
      <c r="BZ110" s="21"/>
      <c r="CA110" s="21"/>
    </row>
    <row r="111" spans="1:79" ht="15.75" customHeight="1" x14ac:dyDescent="0.2">
      <c r="A111" s="21" t="s">
        <v>348</v>
      </c>
      <c r="B111" s="21">
        <v>68</v>
      </c>
      <c r="C111" s="21">
        <v>34</v>
      </c>
      <c r="D111" s="21">
        <v>34</v>
      </c>
      <c r="E111" s="21" t="s">
        <v>53</v>
      </c>
      <c r="F111" s="21"/>
      <c r="G111" s="21"/>
      <c r="H111" s="21"/>
      <c r="I111" s="21"/>
      <c r="J111" s="21"/>
      <c r="K111" s="21"/>
      <c r="L111" s="21" t="s">
        <v>95</v>
      </c>
      <c r="M111" s="21"/>
      <c r="N111" s="21"/>
      <c r="O111" s="21"/>
      <c r="P111" s="21"/>
      <c r="Q111" s="21"/>
      <c r="R111" s="21"/>
      <c r="S111" s="21"/>
      <c r="T111" s="21"/>
      <c r="U111" s="21"/>
      <c r="V111" s="21"/>
      <c r="W111" s="21"/>
      <c r="X111" s="21"/>
      <c r="Y111" s="21"/>
      <c r="Z111" s="21"/>
      <c r="AA111" s="21"/>
      <c r="AB111" s="21" t="s">
        <v>64</v>
      </c>
      <c r="AC111" s="30"/>
      <c r="AD111" s="30">
        <v>7.4700000000000003E-2</v>
      </c>
      <c r="AE111" s="21">
        <f t="shared" si="9"/>
        <v>5.8864559485294114E-2</v>
      </c>
      <c r="AF111" s="21" t="s">
        <v>68</v>
      </c>
      <c r="AG111" s="21" t="s">
        <v>425</v>
      </c>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row>
    <row r="112" spans="1:79" ht="15.75" customHeight="1" x14ac:dyDescent="0.2">
      <c r="A112" s="21" t="s">
        <v>352</v>
      </c>
      <c r="B112" s="21">
        <v>72</v>
      </c>
      <c r="C112" s="21">
        <v>38</v>
      </c>
      <c r="D112" s="21">
        <v>34</v>
      </c>
      <c r="E112" s="21" t="s">
        <v>53</v>
      </c>
      <c r="F112" s="21"/>
      <c r="G112" s="21"/>
      <c r="H112" s="21"/>
      <c r="I112" s="21"/>
      <c r="J112" s="21"/>
      <c r="K112" s="21"/>
      <c r="L112" s="21" t="s">
        <v>95</v>
      </c>
      <c r="M112" s="21"/>
      <c r="N112" s="21"/>
      <c r="O112" s="21"/>
      <c r="P112" s="21"/>
      <c r="Q112" s="21"/>
      <c r="R112" s="21"/>
      <c r="S112" s="21"/>
      <c r="T112" s="21"/>
      <c r="U112" s="21"/>
      <c r="V112" s="21"/>
      <c r="W112" s="21"/>
      <c r="X112" s="21"/>
      <c r="Y112" s="21"/>
      <c r="Z112" s="21"/>
      <c r="AA112" s="21"/>
      <c r="AB112" s="21" t="s">
        <v>64</v>
      </c>
      <c r="AC112" s="30"/>
      <c r="AD112" s="30">
        <v>0.21729999999999999</v>
      </c>
      <c r="AE112" s="21">
        <f t="shared" si="9"/>
        <v>5.6055465915677671E-2</v>
      </c>
      <c r="AF112" s="21" t="s">
        <v>68</v>
      </c>
      <c r="AG112" s="21" t="s">
        <v>425</v>
      </c>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row>
    <row r="113" spans="1:79" ht="15.75" customHeight="1"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row>
    <row r="114" spans="1:79" s="27" customFormat="1" ht="15.75" customHeight="1" x14ac:dyDescent="0.2">
      <c r="A114" s="37" t="s">
        <v>429</v>
      </c>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45"/>
      <c r="BF114" s="45"/>
      <c r="BG114" s="37"/>
      <c r="BH114" s="37"/>
      <c r="BI114" s="37"/>
      <c r="BJ114" s="37"/>
      <c r="BK114" s="37"/>
      <c r="BL114" s="37"/>
      <c r="BM114" s="37"/>
      <c r="BN114" s="37"/>
      <c r="BO114" s="37"/>
      <c r="BP114" s="37"/>
      <c r="BQ114" s="37"/>
      <c r="BR114" s="37"/>
      <c r="BS114" s="37"/>
      <c r="BT114" s="37"/>
      <c r="BU114" s="37"/>
      <c r="BV114" s="37"/>
      <c r="BW114" s="37"/>
      <c r="BX114" s="37"/>
      <c r="BY114" s="37"/>
      <c r="BZ114" s="37"/>
      <c r="CA114" s="37"/>
    </row>
    <row r="115" spans="1:79" ht="15.75" customHeight="1" x14ac:dyDescent="0.2">
      <c r="A115" s="21" t="s">
        <v>430</v>
      </c>
      <c r="B115" s="21">
        <v>28</v>
      </c>
      <c r="C115" s="21">
        <v>21</v>
      </c>
      <c r="D115" s="21">
        <v>7</v>
      </c>
      <c r="E115" s="21" t="s">
        <v>53</v>
      </c>
      <c r="F115" s="21"/>
      <c r="G115" s="21"/>
      <c r="H115" s="21"/>
      <c r="I115" s="21"/>
      <c r="J115" s="21"/>
      <c r="K115" s="21"/>
      <c r="L115" s="21"/>
      <c r="M115" s="21"/>
      <c r="N115" s="21"/>
      <c r="O115" s="21"/>
      <c r="P115" s="21"/>
      <c r="Q115" s="21"/>
      <c r="R115" s="21"/>
      <c r="S115" s="21"/>
      <c r="T115" s="21"/>
      <c r="U115" s="21" t="s">
        <v>108</v>
      </c>
      <c r="V115" s="21"/>
      <c r="W115" s="21"/>
      <c r="X115" s="21"/>
      <c r="Y115" s="21"/>
      <c r="Z115" s="21"/>
      <c r="AA115" s="21"/>
      <c r="AB115" s="21" t="s">
        <v>64</v>
      </c>
      <c r="AC115" s="21"/>
      <c r="AD115" s="21">
        <v>-7.0699999999999999E-2</v>
      </c>
      <c r="AE115" s="21">
        <v>0.193</v>
      </c>
      <c r="AF115" s="21" t="s">
        <v>68</v>
      </c>
      <c r="AG115" s="21" t="s">
        <v>232</v>
      </c>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row>
    <row r="116" spans="1:79" ht="15.75" customHeight="1" x14ac:dyDescent="0.2">
      <c r="A116" s="21" t="s">
        <v>431</v>
      </c>
      <c r="B116" s="21">
        <v>28</v>
      </c>
      <c r="C116" s="21">
        <v>19</v>
      </c>
      <c r="D116" s="21">
        <v>9</v>
      </c>
      <c r="E116" s="21" t="s">
        <v>53</v>
      </c>
      <c r="F116" s="21"/>
      <c r="G116" s="21"/>
      <c r="H116" s="21"/>
      <c r="I116" s="21"/>
      <c r="J116" s="21"/>
      <c r="K116" s="21"/>
      <c r="L116" s="21"/>
      <c r="M116" s="21"/>
      <c r="N116" s="21"/>
      <c r="O116" s="21"/>
      <c r="P116" s="21"/>
      <c r="Q116" s="21"/>
      <c r="R116" s="21"/>
      <c r="S116" s="21"/>
      <c r="T116" s="21"/>
      <c r="U116" s="21" t="s">
        <v>108</v>
      </c>
      <c r="V116" s="21"/>
      <c r="W116" s="21"/>
      <c r="X116" s="21"/>
      <c r="Y116" s="21"/>
      <c r="Z116" s="21"/>
      <c r="AA116" s="21"/>
      <c r="AB116" s="21" t="s">
        <v>63</v>
      </c>
      <c r="AC116" s="21"/>
      <c r="AD116" s="21">
        <v>1.3919999999999999</v>
      </c>
      <c r="AE116" s="21">
        <v>0.1578</v>
      </c>
      <c r="AF116" s="21" t="s">
        <v>68</v>
      </c>
      <c r="AG116" s="21" t="s">
        <v>232</v>
      </c>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row>
    <row r="117" spans="1:79" ht="15.75" customHeight="1" x14ac:dyDescent="0.2">
      <c r="A117" s="21" t="s">
        <v>432</v>
      </c>
      <c r="B117" s="21">
        <v>20</v>
      </c>
      <c r="C117" s="21">
        <v>6</v>
      </c>
      <c r="D117" s="21">
        <v>14</v>
      </c>
      <c r="E117" s="21" t="s">
        <v>53</v>
      </c>
      <c r="F117" s="21"/>
      <c r="G117" s="21"/>
      <c r="H117" s="21"/>
      <c r="I117" s="21"/>
      <c r="J117" s="21"/>
      <c r="K117" s="21"/>
      <c r="L117" s="21"/>
      <c r="M117" s="21"/>
      <c r="N117" s="21"/>
      <c r="O117" s="21"/>
      <c r="P117" s="21"/>
      <c r="Q117" s="21"/>
      <c r="R117" s="21"/>
      <c r="S117" s="21"/>
      <c r="T117" s="21"/>
      <c r="U117" s="21" t="s">
        <v>108</v>
      </c>
      <c r="V117" s="21"/>
      <c r="W117" s="21"/>
      <c r="X117" s="21"/>
      <c r="Y117" s="21"/>
      <c r="Z117" s="21"/>
      <c r="AA117" s="21"/>
      <c r="AB117" s="21" t="s">
        <v>64</v>
      </c>
      <c r="AC117" s="21"/>
      <c r="AD117" s="21">
        <v>0.1875</v>
      </c>
      <c r="AE117" s="21">
        <v>0.14480000000000001</v>
      </c>
      <c r="AF117" s="21" t="s">
        <v>68</v>
      </c>
      <c r="AG117" s="21" t="s">
        <v>232</v>
      </c>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row>
    <row r="118" spans="1:79" ht="15.75" customHeight="1" x14ac:dyDescent="0.2">
      <c r="A118" s="21" t="s">
        <v>433</v>
      </c>
      <c r="B118" s="21">
        <v>41</v>
      </c>
      <c r="C118" s="21">
        <v>25</v>
      </c>
      <c r="D118" s="21">
        <v>16</v>
      </c>
      <c r="E118" s="21" t="s">
        <v>53</v>
      </c>
      <c r="F118" s="21"/>
      <c r="G118" s="21"/>
      <c r="H118" s="21"/>
      <c r="I118" s="21"/>
      <c r="J118" s="21"/>
      <c r="K118" s="21"/>
      <c r="L118" s="21"/>
      <c r="M118" s="21"/>
      <c r="N118" s="21"/>
      <c r="O118" s="21"/>
      <c r="P118" s="21"/>
      <c r="Q118" s="21"/>
      <c r="R118" s="21"/>
      <c r="S118" s="21"/>
      <c r="T118" s="21"/>
      <c r="U118" s="21" t="s">
        <v>108</v>
      </c>
      <c r="V118" s="21"/>
      <c r="W118" s="21"/>
      <c r="X118" s="21"/>
      <c r="Y118" s="21"/>
      <c r="Z118" s="21"/>
      <c r="AA118" s="21"/>
      <c r="AB118" s="21" t="s">
        <v>64</v>
      </c>
      <c r="AC118" s="21"/>
      <c r="AD118" s="21">
        <v>-1.11E-2</v>
      </c>
      <c r="AE118" s="21">
        <v>9.4299999999999995E-2</v>
      </c>
      <c r="AF118" s="21" t="s">
        <v>68</v>
      </c>
      <c r="AG118" s="21" t="s">
        <v>232</v>
      </c>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row>
    <row r="119" spans="1:79" ht="15.75" customHeight="1" x14ac:dyDescent="0.2">
      <c r="A119" s="21" t="s">
        <v>434</v>
      </c>
      <c r="B119" s="21">
        <v>42</v>
      </c>
      <c r="C119" s="21">
        <v>26</v>
      </c>
      <c r="D119" s="21">
        <v>16</v>
      </c>
      <c r="E119" s="21" t="s">
        <v>53</v>
      </c>
      <c r="F119" s="21"/>
      <c r="G119" s="21"/>
      <c r="H119" s="21"/>
      <c r="I119" s="21"/>
      <c r="J119" s="21"/>
      <c r="K119" s="21"/>
      <c r="L119" s="21"/>
      <c r="M119" s="21"/>
      <c r="N119" s="21"/>
      <c r="O119" s="21"/>
      <c r="P119" s="21"/>
      <c r="Q119" s="21"/>
      <c r="R119" s="21"/>
      <c r="S119" s="21"/>
      <c r="T119" s="21"/>
      <c r="U119" s="21" t="s">
        <v>108</v>
      </c>
      <c r="V119" s="21"/>
      <c r="W119" s="21"/>
      <c r="X119" s="21"/>
      <c r="Y119" s="21"/>
      <c r="Z119" s="21"/>
      <c r="AA119" s="21"/>
      <c r="AB119" s="21" t="s">
        <v>64</v>
      </c>
      <c r="AC119" s="21"/>
      <c r="AD119" s="21">
        <v>-0.21709999999999999</v>
      </c>
      <c r="AE119" s="21">
        <v>9.6199999999999994E-2</v>
      </c>
      <c r="AF119" s="21" t="s">
        <v>68</v>
      </c>
      <c r="AG119" s="21" t="s">
        <v>232</v>
      </c>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row>
    <row r="120" spans="1:79" ht="15.75" customHeight="1" x14ac:dyDescent="0.2">
      <c r="A120" s="21" t="s">
        <v>435</v>
      </c>
      <c r="B120" s="21">
        <v>55</v>
      </c>
      <c r="C120" s="21">
        <v>31</v>
      </c>
      <c r="D120" s="21">
        <v>24</v>
      </c>
      <c r="E120" s="21" t="s">
        <v>53</v>
      </c>
      <c r="F120" s="21"/>
      <c r="G120" s="21"/>
      <c r="H120" s="21"/>
      <c r="I120" s="21"/>
      <c r="J120" s="21"/>
      <c r="K120" s="21"/>
      <c r="L120" s="21"/>
      <c r="M120" s="21"/>
      <c r="N120" s="21"/>
      <c r="O120" s="21"/>
      <c r="P120" s="21"/>
      <c r="Q120" s="21"/>
      <c r="R120" s="21"/>
      <c r="S120" s="21"/>
      <c r="T120" s="21"/>
      <c r="U120" s="21" t="s">
        <v>108</v>
      </c>
      <c r="V120" s="21"/>
      <c r="W120" s="21"/>
      <c r="X120" s="21"/>
      <c r="Y120" s="21"/>
      <c r="Z120" s="21"/>
      <c r="AA120" s="21"/>
      <c r="AB120" s="21" t="s">
        <v>64</v>
      </c>
      <c r="AC120" s="21"/>
      <c r="AD120" s="21">
        <v>-0.39369999999999999</v>
      </c>
      <c r="AE120" s="21">
        <v>8.3299999999999999E-2</v>
      </c>
      <c r="AF120" s="21" t="s">
        <v>68</v>
      </c>
      <c r="AG120" s="21" t="s">
        <v>232</v>
      </c>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row>
    <row r="121" spans="1:79" ht="15.75" customHeight="1" x14ac:dyDescent="0.2">
      <c r="A121" s="32" t="s">
        <v>239</v>
      </c>
      <c r="B121" s="21">
        <v>499</v>
      </c>
      <c r="C121" s="21">
        <v>243</v>
      </c>
      <c r="D121" s="21">
        <v>256</v>
      </c>
      <c r="E121" s="21" t="s">
        <v>53</v>
      </c>
      <c r="F121" s="21"/>
      <c r="G121" s="21"/>
      <c r="H121" s="21"/>
      <c r="I121" s="21"/>
      <c r="J121" s="21"/>
      <c r="K121" s="21"/>
      <c r="L121" s="21"/>
      <c r="M121" s="21"/>
      <c r="N121" s="21"/>
      <c r="O121" s="21"/>
      <c r="P121" s="21"/>
      <c r="Q121" s="21"/>
      <c r="R121" s="21"/>
      <c r="S121" s="21"/>
      <c r="T121" s="21"/>
      <c r="U121" s="21" t="s">
        <v>108</v>
      </c>
      <c r="V121" s="21"/>
      <c r="W121" s="21"/>
      <c r="X121" s="21"/>
      <c r="Y121" s="21"/>
      <c r="Z121" s="21"/>
      <c r="AA121" s="21"/>
      <c r="AB121" s="21" t="s">
        <v>63</v>
      </c>
      <c r="AC121" s="21"/>
      <c r="AD121" s="21">
        <v>0.21560000000000001</v>
      </c>
      <c r="AE121" s="21">
        <v>8.0680000000000005E-3</v>
      </c>
      <c r="AF121" s="21" t="s">
        <v>68</v>
      </c>
      <c r="AG121" s="21" t="s">
        <v>436</v>
      </c>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row>
    <row r="122" spans="1:79" ht="15.75" customHeight="1"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row>
    <row r="123" spans="1:79" ht="15.75" customHeight="1"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row>
    <row r="124" spans="1:79" ht="15.75" customHeight="1"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row>
    <row r="125" spans="1:79" ht="15.75" customHeight="1"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row>
    <row r="126" spans="1:79" ht="15.75" customHeight="1"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row>
    <row r="127" spans="1:79" ht="15.75" customHeight="1"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row>
    <row r="128" spans="1:79" ht="15.75" customHeight="1"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row>
    <row r="129" spans="1:79" ht="15.75" customHeight="1"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row>
    <row r="130" spans="1:79" ht="15.75" customHeight="1"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row>
    <row r="131" spans="1:79" ht="15.75" customHeight="1"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row>
    <row r="132" spans="1:79" ht="15.75" customHeight="1"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row>
    <row r="133" spans="1:79" ht="15.75" customHeight="1"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row>
    <row r="134" spans="1:79" ht="15.75" customHeight="1"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row>
    <row r="135" spans="1:79" ht="15.75" customHeight="1"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row>
    <row r="136" spans="1:79" ht="15.75" customHeight="1"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row>
    <row r="137" spans="1:79" ht="15.75" customHeight="1"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row>
    <row r="138" spans="1:79" ht="15.75" customHeight="1"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row>
    <row r="139" spans="1:79" ht="15.75" customHeight="1"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row>
    <row r="140" spans="1:79" ht="15.75" customHeight="1"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row>
    <row r="141" spans="1:79" ht="15.75" customHeight="1"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row>
    <row r="142" spans="1:79" ht="15.75" customHeight="1"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row>
    <row r="143" spans="1:79" ht="15.75" customHeight="1"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row>
    <row r="144" spans="1:79" ht="15.75" customHeight="1"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row>
    <row r="145" spans="1:79" ht="15.75" customHeight="1"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row>
    <row r="146" spans="1:79" ht="15.75" customHeight="1"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row>
    <row r="147" spans="1:79" ht="15.75" customHeight="1"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row>
    <row r="148" spans="1:79" ht="15.75" customHeight="1"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row>
    <row r="149" spans="1:79" ht="15.75" customHeight="1"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row>
    <row r="150" spans="1:79" ht="15.75" customHeight="1"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row>
    <row r="151" spans="1:79" ht="15.75" customHeight="1"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row>
    <row r="152" spans="1:79" ht="15.75" customHeight="1"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row>
    <row r="153" spans="1:79" ht="15.75" customHeight="1"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row>
    <row r="154" spans="1:79" ht="15.75" customHeight="1"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row>
    <row r="155" spans="1:79" ht="15.75" customHeight="1"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row>
    <row r="156" spans="1:79" ht="15.75" customHeight="1"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row>
    <row r="157" spans="1:79" ht="15.75" customHeight="1"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row>
    <row r="158" spans="1:79" ht="15.75" customHeight="1"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row>
    <row r="159" spans="1:79" ht="15.75" customHeight="1"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row>
    <row r="160" spans="1:79" ht="15.75" customHeight="1"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row>
    <row r="161" spans="1:79" ht="15.75" customHeight="1"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row>
    <row r="162" spans="1:79" ht="15.75" customHeight="1"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row>
    <row r="163" spans="1:79" ht="15.75" customHeight="1"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row>
    <row r="164" spans="1:79" ht="15.75" customHeight="1"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row>
    <row r="165" spans="1:79" ht="15.75" customHeight="1"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row>
    <row r="166" spans="1:79" ht="15.75" customHeight="1"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row>
    <row r="167" spans="1:79" ht="15.75" customHeight="1"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row>
    <row r="168" spans="1:79" ht="15.75" customHeight="1"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row>
    <row r="169" spans="1:79" ht="15.75" customHeight="1"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row>
    <row r="170" spans="1:79" ht="15.75" customHeight="1"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row>
    <row r="171" spans="1:79" ht="15.75" customHeight="1"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row>
    <row r="172" spans="1:79" ht="15.75" customHeight="1"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row>
    <row r="173" spans="1:79" ht="15.75" customHeight="1"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row>
    <row r="174" spans="1:79" ht="15.75" customHeight="1"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row>
    <row r="175" spans="1:79" ht="15.75" customHeight="1"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row>
    <row r="176" spans="1:79" ht="15.75" customHeight="1"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row>
    <row r="177" spans="1:79" ht="15.75" customHeight="1"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row>
    <row r="178" spans="1:79" ht="15.75" customHeight="1"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row>
    <row r="179" spans="1:79" ht="15.75" customHeight="1"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row>
    <row r="180" spans="1:79" ht="15.75" customHeight="1"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row>
    <row r="181" spans="1:79" ht="15.75" customHeight="1"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row>
    <row r="182" spans="1:79" ht="15.75" customHeight="1"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row>
    <row r="183" spans="1:79" ht="15.75" customHeight="1"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row>
    <row r="184" spans="1:79" ht="15.75" customHeight="1"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row>
    <row r="185" spans="1:79" ht="15.75" customHeight="1"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row>
    <row r="186" spans="1:79" ht="15.75" customHeight="1"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row>
    <row r="187" spans="1:79" ht="15.75" customHeight="1"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row>
    <row r="188" spans="1:79" ht="15.75" customHeight="1"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row>
    <row r="189" spans="1:79" ht="15.75" customHeight="1"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row>
    <row r="190" spans="1:79" ht="15.75" customHeight="1"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row>
    <row r="191" spans="1:79" ht="15.75" customHeight="1"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row>
    <row r="192" spans="1:79" ht="15.75" customHeight="1"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row>
    <row r="193" spans="1:79" ht="15.75" customHeight="1"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row>
    <row r="194" spans="1:79" ht="15.75" customHeight="1"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row>
    <row r="195" spans="1:79" ht="15.75" customHeight="1"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row>
    <row r="196" spans="1:79" ht="15.75" customHeight="1"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row>
    <row r="197" spans="1:79" ht="15.75" customHeight="1"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row>
    <row r="198" spans="1:79" ht="15.75" customHeight="1"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row>
    <row r="199" spans="1:79" ht="15.75" customHeight="1"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row>
    <row r="200" spans="1:79" ht="15.75" customHeight="1"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row>
    <row r="201" spans="1:79" ht="15.75" customHeight="1"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row>
    <row r="202" spans="1:79" ht="15.75" customHeight="1" x14ac:dyDescent="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row>
    <row r="203" spans="1:79" ht="15.75" customHeight="1" x14ac:dyDescent="0.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row>
    <row r="204" spans="1:79" ht="15.75" customHeight="1" x14ac:dyDescent="0.2">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row>
    <row r="205" spans="1:79" ht="15.75" customHeight="1" x14ac:dyDescent="0.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row>
    <row r="206" spans="1:79" ht="15.75" customHeight="1" x14ac:dyDescent="0.2">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row>
    <row r="207" spans="1:79" ht="15.75" customHeight="1" x14ac:dyDescent="0.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row>
    <row r="208" spans="1:79" ht="15.75" customHeight="1" x14ac:dyDescent="0.2">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row>
    <row r="209" spans="1:79" ht="15.75" customHeight="1" x14ac:dyDescent="0.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row>
    <row r="210" spans="1:79" ht="15.75" customHeight="1" x14ac:dyDescent="0.2">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row>
    <row r="211" spans="1:79" ht="15.75" customHeight="1" x14ac:dyDescent="0.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row>
    <row r="212" spans="1:79" ht="15.75" customHeight="1" x14ac:dyDescent="0.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row>
    <row r="213" spans="1:79" ht="15.75" customHeight="1" x14ac:dyDescent="0.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row>
    <row r="214" spans="1:79" ht="15.75" customHeight="1" x14ac:dyDescent="0.2">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row>
    <row r="215" spans="1:79" ht="15.75" customHeight="1"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row>
    <row r="216" spans="1:79" ht="15.75" customHeight="1" x14ac:dyDescent="0.2">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row>
    <row r="217" spans="1:79" ht="15.75" customHeight="1" x14ac:dyDescent="0.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row>
    <row r="218" spans="1:79" ht="15.75" customHeight="1" x14ac:dyDescent="0.2">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row>
    <row r="219" spans="1:79" ht="15.75" customHeight="1"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row>
    <row r="220" spans="1:79" ht="15.75" customHeight="1" x14ac:dyDescent="0.2">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row>
    <row r="221" spans="1:79" ht="15.75" customHeight="1"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row>
    <row r="222" spans="1:79" ht="15.75" customHeight="1" x14ac:dyDescent="0.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row>
    <row r="223" spans="1:79" ht="15.75" customHeight="1" x14ac:dyDescent="0.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row>
    <row r="224" spans="1:79" ht="15.75" customHeight="1" x14ac:dyDescent="0.2">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row>
    <row r="225" spans="1:79" ht="15.75" customHeight="1" x14ac:dyDescent="0.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row>
    <row r="226" spans="1:79" ht="15.75" customHeight="1" x14ac:dyDescent="0.2">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row>
    <row r="227" spans="1:79" ht="15.75" customHeight="1" x14ac:dyDescent="0.2">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row>
    <row r="228" spans="1:79" ht="15.75" customHeight="1" x14ac:dyDescent="0.2">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row>
    <row r="229" spans="1:79" ht="15.75" customHeight="1" x14ac:dyDescent="0.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row>
    <row r="230" spans="1:79" ht="15.75" customHeight="1" x14ac:dyDescent="0.2">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row>
    <row r="231" spans="1:79" ht="15.75" customHeight="1"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row>
    <row r="232" spans="1:79" ht="15.75" customHeight="1" x14ac:dyDescent="0.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row>
    <row r="233" spans="1:79" ht="15.75" customHeight="1"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row>
    <row r="234" spans="1:79" ht="15.75" customHeight="1" x14ac:dyDescent="0.2">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row>
    <row r="235" spans="1:79" ht="15.75" customHeight="1"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row>
    <row r="236" spans="1:79" ht="15.75" customHeight="1" x14ac:dyDescent="0.2">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row>
    <row r="237" spans="1:79" ht="15.75" customHeight="1"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row>
    <row r="238" spans="1:79" ht="15.75" customHeight="1" x14ac:dyDescent="0.2">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row>
    <row r="239" spans="1:79" ht="15.75" customHeight="1"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row>
    <row r="240" spans="1:79" ht="15.75" customHeight="1" x14ac:dyDescent="0.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row>
    <row r="241" spans="1:79" ht="15.75" customHeight="1"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row>
    <row r="242" spans="1:79" ht="15.75" customHeight="1" x14ac:dyDescent="0.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row>
    <row r="243" spans="1:79" ht="15.75" customHeight="1"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row>
    <row r="244" spans="1:79" ht="15.75" customHeight="1" x14ac:dyDescent="0.2">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row>
    <row r="245" spans="1:79" ht="15.75" customHeight="1"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row>
    <row r="246" spans="1:79" ht="15.75" customHeight="1" x14ac:dyDescent="0.2">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row>
    <row r="247" spans="1:79" ht="15.75" customHeight="1"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row>
    <row r="248" spans="1:79" ht="15.75" customHeight="1" x14ac:dyDescent="0.2">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row>
    <row r="249" spans="1:79" ht="15.75" customHeight="1"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row>
    <row r="250" spans="1:79" ht="15.75" customHeight="1" x14ac:dyDescent="0.2">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row>
    <row r="251" spans="1:79" ht="15.75" customHeight="1"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row>
    <row r="252" spans="1:79" ht="15.75" customHeight="1" x14ac:dyDescent="0.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row>
    <row r="253" spans="1:79" ht="15.75" customHeight="1"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row>
    <row r="254" spans="1:79" ht="15.75" customHeight="1" x14ac:dyDescent="0.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row>
    <row r="255" spans="1:79" ht="15.75" customHeight="1"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row>
    <row r="256" spans="1:79" ht="15.75" customHeight="1" x14ac:dyDescent="0.2">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row>
    <row r="257" spans="1:79" ht="15.75" customHeight="1"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row>
    <row r="258" spans="1:79" ht="15.75" customHeight="1" x14ac:dyDescent="0.2">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row>
    <row r="259" spans="1:79" ht="15.75" customHeight="1"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row>
    <row r="260" spans="1:79" ht="15.75" customHeight="1" x14ac:dyDescent="0.2">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row>
    <row r="261" spans="1:79" ht="15.75" customHeight="1" x14ac:dyDescent="0.2">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row>
    <row r="262" spans="1:79" ht="15.75" customHeight="1" x14ac:dyDescent="0.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row>
    <row r="263" spans="1:79" ht="15.75" customHeight="1" x14ac:dyDescent="0.2">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row>
    <row r="264" spans="1:79" ht="15.75" customHeight="1" x14ac:dyDescent="0.2">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row>
    <row r="265" spans="1:79" ht="15.75" customHeight="1" x14ac:dyDescent="0.2">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row>
    <row r="266" spans="1:79" ht="15.75" customHeight="1" x14ac:dyDescent="0.2">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row>
    <row r="267" spans="1:79" ht="15.75" customHeight="1" x14ac:dyDescent="0.2">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row>
    <row r="268" spans="1:79" ht="15.75" customHeight="1" x14ac:dyDescent="0.2">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row>
    <row r="269" spans="1:79" ht="15.75" customHeight="1" x14ac:dyDescent="0.2">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row>
    <row r="270" spans="1:79" ht="15.75" customHeight="1" x14ac:dyDescent="0.2">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row>
    <row r="271" spans="1:79" ht="15.75" customHeight="1" x14ac:dyDescent="0.2">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row>
    <row r="272" spans="1:79" ht="15.75" customHeight="1" x14ac:dyDescent="0.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row>
    <row r="273" spans="1:79" ht="15.75" customHeight="1" x14ac:dyDescent="0.2">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row>
    <row r="274" spans="1:79" ht="15.75" customHeight="1" x14ac:dyDescent="0.2">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row>
    <row r="275" spans="1:79" ht="15.75" customHeight="1" x14ac:dyDescent="0.2">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row>
    <row r="276" spans="1:79" ht="15.75" customHeight="1" x14ac:dyDescent="0.2">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row>
    <row r="277" spans="1:79" ht="15.75" customHeight="1" x14ac:dyDescent="0.2">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row>
    <row r="278" spans="1:79" ht="15.75" customHeight="1" x14ac:dyDescent="0.2">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row>
    <row r="279" spans="1:79" ht="15.75" customHeight="1" x14ac:dyDescent="0.2">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row>
    <row r="280" spans="1:79" ht="15.75" customHeight="1" x14ac:dyDescent="0.2">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row>
    <row r="281" spans="1:79" ht="15.75" customHeight="1" x14ac:dyDescent="0.2">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row>
    <row r="282" spans="1:79" ht="15.75" customHeight="1" x14ac:dyDescent="0.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row>
    <row r="283" spans="1:79" ht="15.75" customHeight="1" x14ac:dyDescent="0.2">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c r="BZ283" s="21"/>
      <c r="CA283" s="21"/>
    </row>
    <row r="284" spans="1:79" ht="15.75" customHeight="1" x14ac:dyDescent="0.2">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c r="BZ284" s="21"/>
      <c r="CA284" s="21"/>
    </row>
    <row r="285" spans="1:79" ht="15.75" customHeight="1" x14ac:dyDescent="0.2">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c r="BZ285" s="21"/>
      <c r="CA285" s="21"/>
    </row>
    <row r="286" spans="1:79" ht="15.75" customHeight="1" x14ac:dyDescent="0.2">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c r="BZ286" s="21"/>
      <c r="CA286" s="21"/>
    </row>
    <row r="287" spans="1:79" ht="15.75" customHeight="1" x14ac:dyDescent="0.2">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c r="BZ287" s="21"/>
      <c r="CA287" s="21"/>
    </row>
    <row r="288" spans="1:79" ht="15.75" customHeight="1" x14ac:dyDescent="0.2">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c r="BZ288" s="21"/>
      <c r="CA288" s="21"/>
    </row>
    <row r="289" spans="1:79" ht="15.75" customHeight="1" x14ac:dyDescent="0.2">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c r="BZ289" s="21"/>
      <c r="CA289" s="21"/>
    </row>
    <row r="290" spans="1:79" ht="15.75" customHeight="1" x14ac:dyDescent="0.2">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c r="BZ290" s="21"/>
      <c r="CA290" s="21"/>
    </row>
    <row r="291" spans="1:79" ht="15.75" customHeight="1" x14ac:dyDescent="0.2">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c r="BX291" s="21"/>
      <c r="BY291" s="21"/>
      <c r="BZ291" s="21"/>
      <c r="CA291" s="21"/>
    </row>
    <row r="292" spans="1:79" ht="15.75" customHeight="1" x14ac:dyDescent="0.2">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c r="BX292" s="21"/>
      <c r="BY292" s="21"/>
      <c r="BZ292" s="21"/>
      <c r="CA292" s="21"/>
    </row>
    <row r="293" spans="1:79" ht="15.75" customHeight="1" x14ac:dyDescent="0.2">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c r="BT293" s="21"/>
      <c r="BU293" s="21"/>
      <c r="BV293" s="21"/>
      <c r="BW293" s="21"/>
      <c r="BX293" s="21"/>
      <c r="BY293" s="21"/>
      <c r="BZ293" s="21"/>
      <c r="CA293" s="21"/>
    </row>
    <row r="294" spans="1:79" ht="15.75" customHeight="1" x14ac:dyDescent="0.2">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c r="BZ294" s="21"/>
      <c r="CA294" s="21"/>
    </row>
    <row r="295" spans="1:79" ht="15.75" customHeight="1" x14ac:dyDescent="0.2">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c r="BZ295" s="21"/>
      <c r="CA295" s="21"/>
    </row>
    <row r="296" spans="1:79" ht="15.75" customHeight="1" x14ac:dyDescent="0.2">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c r="BZ296" s="21"/>
      <c r="CA296" s="21"/>
    </row>
    <row r="297" spans="1:79" ht="15.75" customHeight="1" x14ac:dyDescent="0.2">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c r="BZ297" s="21"/>
      <c r="CA297" s="21"/>
    </row>
    <row r="298" spans="1:79" ht="15.75" customHeight="1" x14ac:dyDescent="0.2">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c r="BZ298" s="21"/>
      <c r="CA298" s="21"/>
    </row>
    <row r="299" spans="1:79" ht="15.75" customHeight="1" x14ac:dyDescent="0.2">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c r="BZ299" s="21"/>
      <c r="CA299" s="21"/>
    </row>
    <row r="300" spans="1:79" ht="15.75" customHeight="1" x14ac:dyDescent="0.2">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c r="BZ300" s="21"/>
      <c r="CA300" s="21"/>
    </row>
    <row r="301" spans="1:79" ht="15.75" customHeight="1" x14ac:dyDescent="0.2">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c r="BZ301" s="21"/>
      <c r="CA301" s="21"/>
    </row>
    <row r="302" spans="1:79" ht="15.75" customHeight="1" x14ac:dyDescent="0.2">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c r="BZ302" s="21"/>
      <c r="CA302" s="21"/>
    </row>
    <row r="303" spans="1:79" ht="15.75" customHeight="1" x14ac:dyDescent="0.2">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c r="BZ303" s="21"/>
      <c r="CA303" s="21"/>
    </row>
    <row r="304" spans="1:79" ht="15.75" customHeight="1" x14ac:dyDescent="0.2">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c r="BZ304" s="21"/>
      <c r="CA304" s="21"/>
    </row>
    <row r="305" spans="1:79" ht="15.75" customHeight="1" x14ac:dyDescent="0.2">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c r="BZ305" s="21"/>
      <c r="CA305" s="21"/>
    </row>
    <row r="306" spans="1:79" ht="15.75" customHeight="1" x14ac:dyDescent="0.2">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c r="BZ306" s="21"/>
      <c r="CA306" s="21"/>
    </row>
    <row r="307" spans="1:79" ht="15.75" customHeight="1" x14ac:dyDescent="0.2">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21"/>
      <c r="BZ307" s="21"/>
      <c r="CA307" s="21"/>
    </row>
    <row r="308" spans="1:79" ht="15.75" customHeight="1" x14ac:dyDescent="0.2">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c r="BT308" s="21"/>
      <c r="BU308" s="21"/>
      <c r="BV308" s="21"/>
      <c r="BW308" s="21"/>
      <c r="BX308" s="21"/>
      <c r="BY308" s="21"/>
      <c r="BZ308" s="21"/>
      <c r="CA308" s="21"/>
    </row>
    <row r="309" spans="1:79" ht="15.75" customHeight="1" x14ac:dyDescent="0.2">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c r="BX309" s="21"/>
      <c r="BY309" s="21"/>
      <c r="BZ309" s="21"/>
      <c r="CA309" s="21"/>
    </row>
    <row r="310" spans="1:79" ht="15.75" customHeight="1" x14ac:dyDescent="0.2">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c r="BM310" s="21"/>
      <c r="BN310" s="21"/>
      <c r="BO310" s="21"/>
      <c r="BP310" s="21"/>
      <c r="BQ310" s="21"/>
      <c r="BR310" s="21"/>
      <c r="BS310" s="21"/>
      <c r="BT310" s="21"/>
      <c r="BU310" s="21"/>
      <c r="BV310" s="21"/>
      <c r="BW310" s="21"/>
      <c r="BX310" s="21"/>
      <c r="BY310" s="21"/>
      <c r="BZ310" s="21"/>
      <c r="CA310" s="21"/>
    </row>
    <row r="311" spans="1:79" ht="15.75" customHeight="1" x14ac:dyDescent="0.2">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21"/>
      <c r="BQ311" s="21"/>
      <c r="BR311" s="21"/>
      <c r="BS311" s="21"/>
      <c r="BT311" s="21"/>
      <c r="BU311" s="21"/>
      <c r="BV311" s="21"/>
      <c r="BW311" s="21"/>
      <c r="BX311" s="21"/>
      <c r="BY311" s="21"/>
      <c r="BZ311" s="21"/>
      <c r="CA311" s="21"/>
    </row>
    <row r="312" spans="1:79" ht="15.75" customHeight="1" x14ac:dyDescent="0.2">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c r="BK312" s="21"/>
      <c r="BL312" s="21"/>
      <c r="BM312" s="21"/>
      <c r="BN312" s="21"/>
      <c r="BO312" s="21"/>
      <c r="BP312" s="21"/>
      <c r="BQ312" s="21"/>
      <c r="BR312" s="21"/>
      <c r="BS312" s="21"/>
      <c r="BT312" s="21"/>
      <c r="BU312" s="21"/>
      <c r="BV312" s="21"/>
      <c r="BW312" s="21"/>
      <c r="BX312" s="21"/>
      <c r="BY312" s="21"/>
      <c r="BZ312" s="21"/>
      <c r="CA312" s="21"/>
    </row>
    <row r="313" spans="1:79" ht="15.75" customHeight="1" x14ac:dyDescent="0.2">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c r="BK313" s="21"/>
      <c r="BL313" s="21"/>
      <c r="BM313" s="21"/>
      <c r="BN313" s="21"/>
      <c r="BO313" s="21"/>
      <c r="BP313" s="21"/>
      <c r="BQ313" s="21"/>
      <c r="BR313" s="21"/>
      <c r="BS313" s="21"/>
      <c r="BT313" s="21"/>
      <c r="BU313" s="21"/>
      <c r="BV313" s="21"/>
      <c r="BW313" s="21"/>
      <c r="BX313" s="21"/>
      <c r="BY313" s="21"/>
      <c r="BZ313" s="21"/>
      <c r="CA313" s="21"/>
    </row>
    <row r="314" spans="1:79" ht="15.75" customHeight="1" x14ac:dyDescent="0.2">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21"/>
      <c r="BO314" s="21"/>
      <c r="BP314" s="21"/>
      <c r="BQ314" s="21"/>
      <c r="BR314" s="21"/>
      <c r="BS314" s="21"/>
      <c r="BT314" s="21"/>
      <c r="BU314" s="21"/>
      <c r="BV314" s="21"/>
      <c r="BW314" s="21"/>
      <c r="BX314" s="21"/>
      <c r="BY314" s="21"/>
      <c r="BZ314" s="21"/>
      <c r="CA314" s="21"/>
    </row>
    <row r="315" spans="1:79" ht="15.75" customHeight="1" x14ac:dyDescent="0.2">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1"/>
      <c r="BZ315" s="21"/>
      <c r="CA315" s="21"/>
    </row>
    <row r="316" spans="1:79" ht="15.75" customHeight="1" x14ac:dyDescent="0.2">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21"/>
      <c r="BO316" s="21"/>
      <c r="BP316" s="21"/>
      <c r="BQ316" s="21"/>
      <c r="BR316" s="21"/>
      <c r="BS316" s="21"/>
      <c r="BT316" s="21"/>
      <c r="BU316" s="21"/>
      <c r="BV316" s="21"/>
      <c r="BW316" s="21"/>
      <c r="BX316" s="21"/>
      <c r="BY316" s="21"/>
      <c r="BZ316" s="21"/>
      <c r="CA316" s="21"/>
    </row>
    <row r="317" spans="1:79" ht="15.75" customHeight="1" x14ac:dyDescent="0.2">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c r="BT317" s="21"/>
      <c r="BU317" s="21"/>
      <c r="BV317" s="21"/>
      <c r="BW317" s="21"/>
      <c r="BX317" s="21"/>
      <c r="BY317" s="21"/>
      <c r="BZ317" s="21"/>
      <c r="CA317" s="21"/>
    </row>
    <row r="318" spans="1:79" ht="15.75" customHeight="1" x14ac:dyDescent="0.2">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c r="BM318" s="21"/>
      <c r="BN318" s="21"/>
      <c r="BO318" s="21"/>
      <c r="BP318" s="21"/>
      <c r="BQ318" s="21"/>
      <c r="BR318" s="21"/>
      <c r="BS318" s="21"/>
      <c r="BT318" s="21"/>
      <c r="BU318" s="21"/>
      <c r="BV318" s="21"/>
      <c r="BW318" s="21"/>
      <c r="BX318" s="21"/>
      <c r="BY318" s="21"/>
      <c r="BZ318" s="21"/>
      <c r="CA318" s="21"/>
    </row>
    <row r="319" spans="1:79" ht="15.75" customHeight="1" x14ac:dyDescent="0.2">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c r="BI319" s="21"/>
      <c r="BJ319" s="21"/>
      <c r="BK319" s="21"/>
      <c r="BL319" s="21"/>
      <c r="BM319" s="21"/>
      <c r="BN319" s="21"/>
      <c r="BO319" s="21"/>
      <c r="BP319" s="21"/>
      <c r="BQ319" s="21"/>
      <c r="BR319" s="21"/>
      <c r="BS319" s="21"/>
      <c r="BT319" s="21"/>
      <c r="BU319" s="21"/>
      <c r="BV319" s="21"/>
      <c r="BW319" s="21"/>
      <c r="BX319" s="21"/>
      <c r="BY319" s="21"/>
      <c r="BZ319" s="21"/>
      <c r="CA319" s="21"/>
    </row>
    <row r="320" spans="1:79" ht="15.75" customHeight="1" x14ac:dyDescent="0.2">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c r="BM320" s="21"/>
      <c r="BN320" s="21"/>
      <c r="BO320" s="21"/>
      <c r="BP320" s="21"/>
      <c r="BQ320" s="21"/>
      <c r="BR320" s="21"/>
      <c r="BS320" s="21"/>
      <c r="BT320" s="21"/>
      <c r="BU320" s="21"/>
      <c r="BV320" s="21"/>
      <c r="BW320" s="21"/>
      <c r="BX320" s="21"/>
      <c r="BY320" s="21"/>
      <c r="BZ320" s="21"/>
      <c r="CA320" s="21"/>
    </row>
    <row r="321" spans="1:79" ht="15.75" customHeight="1" x14ac:dyDescent="0.2">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c r="BK321" s="21"/>
      <c r="BL321" s="21"/>
      <c r="BM321" s="21"/>
      <c r="BN321" s="21"/>
      <c r="BO321" s="21"/>
      <c r="BP321" s="21"/>
      <c r="BQ321" s="21"/>
      <c r="BR321" s="21"/>
      <c r="BS321" s="21"/>
      <c r="BT321" s="21"/>
      <c r="BU321" s="21"/>
      <c r="BV321" s="21"/>
      <c r="BW321" s="21"/>
      <c r="BX321" s="21"/>
      <c r="BY321" s="21"/>
      <c r="BZ321" s="21"/>
      <c r="CA321" s="21"/>
    </row>
    <row r="322" spans="1:79" ht="15.75" customHeight="1" x14ac:dyDescent="0.2">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c r="BM322" s="21"/>
      <c r="BN322" s="21"/>
      <c r="BO322" s="21"/>
      <c r="BP322" s="21"/>
      <c r="BQ322" s="21"/>
      <c r="BR322" s="21"/>
      <c r="BS322" s="21"/>
      <c r="BT322" s="21"/>
      <c r="BU322" s="21"/>
      <c r="BV322" s="21"/>
      <c r="BW322" s="21"/>
      <c r="BX322" s="21"/>
      <c r="BY322" s="21"/>
      <c r="BZ322" s="21"/>
      <c r="CA322" s="21"/>
    </row>
    <row r="323" spans="1:79" ht="15.75" customHeight="1" x14ac:dyDescent="0.2">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J323" s="21"/>
      <c r="BK323" s="21"/>
      <c r="BL323" s="21"/>
      <c r="BM323" s="21"/>
      <c r="BN323" s="21"/>
      <c r="BO323" s="21"/>
      <c r="BP323" s="21"/>
      <c r="BQ323" s="21"/>
      <c r="BR323" s="21"/>
      <c r="BS323" s="21"/>
      <c r="BT323" s="21"/>
      <c r="BU323" s="21"/>
      <c r="BV323" s="21"/>
      <c r="BW323" s="21"/>
      <c r="BX323" s="21"/>
      <c r="BY323" s="21"/>
      <c r="BZ323" s="21"/>
      <c r="CA323" s="21"/>
    </row>
    <row r="324" spans="1:79" ht="15.75" customHeight="1" x14ac:dyDescent="0.2">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c r="BI324" s="21"/>
      <c r="BJ324" s="21"/>
      <c r="BK324" s="21"/>
      <c r="BL324" s="21"/>
      <c r="BM324" s="21"/>
      <c r="BN324" s="21"/>
      <c r="BO324" s="21"/>
      <c r="BP324" s="21"/>
      <c r="BQ324" s="21"/>
      <c r="BR324" s="21"/>
      <c r="BS324" s="21"/>
      <c r="BT324" s="21"/>
      <c r="BU324" s="21"/>
      <c r="BV324" s="21"/>
      <c r="BW324" s="21"/>
      <c r="BX324" s="21"/>
      <c r="BY324" s="21"/>
      <c r="BZ324" s="21"/>
      <c r="CA324" s="21"/>
    </row>
    <row r="325" spans="1:79" ht="15.75" customHeight="1" x14ac:dyDescent="0.2">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1"/>
      <c r="AL325" s="21"/>
      <c r="AM325" s="21"/>
      <c r="AN325" s="21"/>
      <c r="AO325" s="21"/>
      <c r="AP325" s="21"/>
      <c r="AQ325" s="21"/>
      <c r="AR325" s="21"/>
      <c r="AS325" s="21"/>
      <c r="AT325" s="21"/>
      <c r="AU325" s="21"/>
      <c r="AV325" s="21"/>
      <c r="AW325" s="21"/>
      <c r="AX325" s="21"/>
      <c r="AY325" s="21"/>
      <c r="AZ325" s="21"/>
      <c r="BA325" s="21"/>
      <c r="BB325" s="21"/>
      <c r="BC325" s="21"/>
      <c r="BD325" s="21"/>
      <c r="BE325" s="21"/>
      <c r="BF325" s="21"/>
      <c r="BG325" s="21"/>
      <c r="BH325" s="21"/>
      <c r="BI325" s="21"/>
      <c r="BJ325" s="21"/>
      <c r="BK325" s="21"/>
      <c r="BL325" s="21"/>
      <c r="BM325" s="21"/>
      <c r="BN325" s="21"/>
      <c r="BO325" s="21"/>
      <c r="BP325" s="21"/>
      <c r="BQ325" s="21"/>
      <c r="BR325" s="21"/>
      <c r="BS325" s="21"/>
      <c r="BT325" s="21"/>
      <c r="BU325" s="21"/>
      <c r="BV325" s="21"/>
      <c r="BW325" s="21"/>
      <c r="BX325" s="21"/>
      <c r="BY325" s="21"/>
      <c r="BZ325" s="21"/>
      <c r="CA325" s="21"/>
    </row>
    <row r="326" spans="1:79" ht="15.75" customHeight="1" x14ac:dyDescent="0.2">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21"/>
      <c r="BE326" s="21"/>
      <c r="BF326" s="21"/>
      <c r="BG326" s="21"/>
      <c r="BH326" s="21"/>
      <c r="BI326" s="21"/>
      <c r="BJ326" s="21"/>
      <c r="BK326" s="21"/>
      <c r="BL326" s="21"/>
      <c r="BM326" s="21"/>
      <c r="BN326" s="21"/>
      <c r="BO326" s="21"/>
      <c r="BP326" s="21"/>
      <c r="BQ326" s="21"/>
      <c r="BR326" s="21"/>
      <c r="BS326" s="21"/>
      <c r="BT326" s="21"/>
      <c r="BU326" s="21"/>
      <c r="BV326" s="21"/>
      <c r="BW326" s="21"/>
      <c r="BX326" s="21"/>
      <c r="BY326" s="21"/>
      <c r="BZ326" s="21"/>
      <c r="CA326" s="21"/>
    </row>
    <row r="327" spans="1:79" ht="15.75" customHeight="1" x14ac:dyDescent="0.2">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c r="BI327" s="21"/>
      <c r="BJ327" s="21"/>
      <c r="BK327" s="21"/>
      <c r="BL327" s="21"/>
      <c r="BM327" s="21"/>
      <c r="BN327" s="21"/>
      <c r="BO327" s="21"/>
      <c r="BP327" s="21"/>
      <c r="BQ327" s="21"/>
      <c r="BR327" s="21"/>
      <c r="BS327" s="21"/>
      <c r="BT327" s="21"/>
      <c r="BU327" s="21"/>
      <c r="BV327" s="21"/>
      <c r="BW327" s="21"/>
      <c r="BX327" s="21"/>
      <c r="BY327" s="21"/>
      <c r="BZ327" s="21"/>
      <c r="CA327" s="21"/>
    </row>
    <row r="328" spans="1:79" ht="15.75" customHeight="1" x14ac:dyDescent="0.2">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1"/>
      <c r="AL328" s="21"/>
      <c r="AM328" s="21"/>
      <c r="AN328" s="21"/>
      <c r="AO328" s="21"/>
      <c r="AP328" s="21"/>
      <c r="AQ328" s="21"/>
      <c r="AR328" s="21"/>
      <c r="AS328" s="21"/>
      <c r="AT328" s="21"/>
      <c r="AU328" s="21"/>
      <c r="AV328" s="21"/>
      <c r="AW328" s="21"/>
      <c r="AX328" s="21"/>
      <c r="AY328" s="21"/>
      <c r="AZ328" s="21"/>
      <c r="BA328" s="21"/>
      <c r="BB328" s="21"/>
      <c r="BC328" s="21"/>
      <c r="BD328" s="21"/>
      <c r="BE328" s="21"/>
      <c r="BF328" s="21"/>
      <c r="BG328" s="21"/>
      <c r="BH328" s="21"/>
      <c r="BI328" s="21"/>
      <c r="BJ328" s="21"/>
      <c r="BK328" s="21"/>
      <c r="BL328" s="21"/>
      <c r="BM328" s="21"/>
      <c r="BN328" s="21"/>
      <c r="BO328" s="21"/>
      <c r="BP328" s="21"/>
      <c r="BQ328" s="21"/>
      <c r="BR328" s="21"/>
      <c r="BS328" s="21"/>
      <c r="BT328" s="21"/>
      <c r="BU328" s="21"/>
      <c r="BV328" s="21"/>
      <c r="BW328" s="21"/>
      <c r="BX328" s="21"/>
      <c r="BY328" s="21"/>
      <c r="BZ328" s="21"/>
      <c r="CA328" s="21"/>
    </row>
    <row r="329" spans="1:79" ht="15.75" customHeight="1" x14ac:dyDescent="0.2">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1"/>
      <c r="AL329" s="21"/>
      <c r="AM329" s="21"/>
      <c r="AN329" s="21"/>
      <c r="AO329" s="21"/>
      <c r="AP329" s="21"/>
      <c r="AQ329" s="21"/>
      <c r="AR329" s="21"/>
      <c r="AS329" s="21"/>
      <c r="AT329" s="21"/>
      <c r="AU329" s="21"/>
      <c r="AV329" s="21"/>
      <c r="AW329" s="21"/>
      <c r="AX329" s="21"/>
      <c r="AY329" s="21"/>
      <c r="AZ329" s="21"/>
      <c r="BA329" s="21"/>
      <c r="BB329" s="21"/>
      <c r="BC329" s="21"/>
      <c r="BD329" s="21"/>
      <c r="BE329" s="21"/>
      <c r="BF329" s="21"/>
      <c r="BG329" s="21"/>
      <c r="BH329" s="21"/>
      <c r="BI329" s="21"/>
      <c r="BJ329" s="21"/>
      <c r="BK329" s="21"/>
      <c r="BL329" s="21"/>
      <c r="BM329" s="21"/>
      <c r="BN329" s="21"/>
      <c r="BO329" s="21"/>
      <c r="BP329" s="21"/>
      <c r="BQ329" s="21"/>
      <c r="BR329" s="21"/>
      <c r="BS329" s="21"/>
      <c r="BT329" s="21"/>
      <c r="BU329" s="21"/>
      <c r="BV329" s="21"/>
      <c r="BW329" s="21"/>
      <c r="BX329" s="21"/>
      <c r="BY329" s="21"/>
      <c r="BZ329" s="21"/>
      <c r="CA329" s="21"/>
    </row>
    <row r="330" spans="1:79" ht="15.75" customHeight="1" x14ac:dyDescent="0.2">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1"/>
      <c r="AL330" s="21"/>
      <c r="AM330" s="21"/>
      <c r="AN330" s="21"/>
      <c r="AO330" s="21"/>
      <c r="AP330" s="21"/>
      <c r="AQ330" s="21"/>
      <c r="AR330" s="21"/>
      <c r="AS330" s="21"/>
      <c r="AT330" s="21"/>
      <c r="AU330" s="21"/>
      <c r="AV330" s="21"/>
      <c r="AW330" s="21"/>
      <c r="AX330" s="21"/>
      <c r="AY330" s="21"/>
      <c r="AZ330" s="21"/>
      <c r="BA330" s="21"/>
      <c r="BB330" s="21"/>
      <c r="BC330" s="21"/>
      <c r="BD330" s="21"/>
      <c r="BE330" s="21"/>
      <c r="BF330" s="21"/>
      <c r="BG330" s="21"/>
      <c r="BH330" s="21"/>
      <c r="BI330" s="21"/>
      <c r="BJ330" s="21"/>
      <c r="BK330" s="21"/>
      <c r="BL330" s="21"/>
      <c r="BM330" s="21"/>
      <c r="BN330" s="21"/>
      <c r="BO330" s="21"/>
      <c r="BP330" s="21"/>
      <c r="BQ330" s="21"/>
      <c r="BR330" s="21"/>
      <c r="BS330" s="21"/>
      <c r="BT330" s="21"/>
      <c r="BU330" s="21"/>
      <c r="BV330" s="21"/>
      <c r="BW330" s="21"/>
      <c r="BX330" s="21"/>
      <c r="BY330" s="21"/>
      <c r="BZ330" s="21"/>
      <c r="CA330" s="21"/>
    </row>
    <row r="331" spans="1:79" ht="15.75" customHeight="1" x14ac:dyDescent="0.2">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1"/>
      <c r="AL331" s="21"/>
      <c r="AM331" s="21"/>
      <c r="AN331" s="21"/>
      <c r="AO331" s="21"/>
      <c r="AP331" s="21"/>
      <c r="AQ331" s="21"/>
      <c r="AR331" s="21"/>
      <c r="AS331" s="21"/>
      <c r="AT331" s="21"/>
      <c r="AU331" s="21"/>
      <c r="AV331" s="21"/>
      <c r="AW331" s="21"/>
      <c r="AX331" s="21"/>
      <c r="AY331" s="21"/>
      <c r="AZ331" s="21"/>
      <c r="BA331" s="21"/>
      <c r="BB331" s="21"/>
      <c r="BC331" s="21"/>
      <c r="BD331" s="21"/>
      <c r="BE331" s="21"/>
      <c r="BF331" s="21"/>
      <c r="BG331" s="21"/>
      <c r="BH331" s="21"/>
      <c r="BI331" s="21"/>
      <c r="BJ331" s="21"/>
      <c r="BK331" s="21"/>
      <c r="BL331" s="21"/>
      <c r="BM331" s="21"/>
      <c r="BN331" s="21"/>
      <c r="BO331" s="21"/>
      <c r="BP331" s="21"/>
      <c r="BQ331" s="21"/>
      <c r="BR331" s="21"/>
      <c r="BS331" s="21"/>
      <c r="BT331" s="21"/>
      <c r="BU331" s="21"/>
      <c r="BV331" s="21"/>
      <c r="BW331" s="21"/>
      <c r="BX331" s="21"/>
      <c r="BY331" s="21"/>
      <c r="BZ331" s="21"/>
      <c r="CA331" s="21"/>
    </row>
    <row r="332" spans="1:79" ht="15.75" customHeight="1" x14ac:dyDescent="0.2">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1"/>
      <c r="AL332" s="21"/>
      <c r="AM332" s="21"/>
      <c r="AN332" s="21"/>
      <c r="AO332" s="21"/>
      <c r="AP332" s="21"/>
      <c r="AQ332" s="21"/>
      <c r="AR332" s="21"/>
      <c r="AS332" s="21"/>
      <c r="AT332" s="21"/>
      <c r="AU332" s="21"/>
      <c r="AV332" s="21"/>
      <c r="AW332" s="21"/>
      <c r="AX332" s="21"/>
      <c r="AY332" s="21"/>
      <c r="AZ332" s="21"/>
      <c r="BA332" s="21"/>
      <c r="BB332" s="21"/>
      <c r="BC332" s="21"/>
      <c r="BD332" s="21"/>
      <c r="BE332" s="21"/>
      <c r="BF332" s="21"/>
      <c r="BG332" s="21"/>
      <c r="BH332" s="21"/>
      <c r="BI332" s="21"/>
      <c r="BJ332" s="21"/>
      <c r="BK332" s="21"/>
      <c r="BL332" s="21"/>
      <c r="BM332" s="21"/>
      <c r="BN332" s="21"/>
      <c r="BO332" s="21"/>
      <c r="BP332" s="21"/>
      <c r="BQ332" s="21"/>
      <c r="BR332" s="21"/>
      <c r="BS332" s="21"/>
      <c r="BT332" s="21"/>
      <c r="BU332" s="21"/>
      <c r="BV332" s="21"/>
      <c r="BW332" s="21"/>
      <c r="BX332" s="21"/>
      <c r="BY332" s="21"/>
      <c r="BZ332" s="21"/>
      <c r="CA332" s="21"/>
    </row>
    <row r="333" spans="1:79" ht="15.75" customHeight="1" x14ac:dyDescent="0.2">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1"/>
      <c r="AL333" s="21"/>
      <c r="AM333" s="21"/>
      <c r="AN333" s="21"/>
      <c r="AO333" s="21"/>
      <c r="AP333" s="21"/>
      <c r="AQ333" s="21"/>
      <c r="AR333" s="21"/>
      <c r="AS333" s="21"/>
      <c r="AT333" s="21"/>
      <c r="AU333" s="21"/>
      <c r="AV333" s="21"/>
      <c r="AW333" s="21"/>
      <c r="AX333" s="21"/>
      <c r="AY333" s="21"/>
      <c r="AZ333" s="21"/>
      <c r="BA333" s="21"/>
      <c r="BB333" s="21"/>
      <c r="BC333" s="21"/>
      <c r="BD333" s="21"/>
      <c r="BE333" s="21"/>
      <c r="BF333" s="21"/>
      <c r="BG333" s="21"/>
      <c r="BH333" s="21"/>
      <c r="BI333" s="21"/>
      <c r="BJ333" s="21"/>
      <c r="BK333" s="21"/>
      <c r="BL333" s="21"/>
      <c r="BM333" s="21"/>
      <c r="BN333" s="21"/>
      <c r="BO333" s="21"/>
      <c r="BP333" s="21"/>
      <c r="BQ333" s="21"/>
      <c r="BR333" s="21"/>
      <c r="BS333" s="21"/>
      <c r="BT333" s="21"/>
      <c r="BU333" s="21"/>
      <c r="BV333" s="21"/>
      <c r="BW333" s="21"/>
      <c r="BX333" s="21"/>
      <c r="BY333" s="21"/>
      <c r="BZ333" s="21"/>
      <c r="CA333" s="21"/>
    </row>
    <row r="334" spans="1:79" ht="15.75" customHeight="1" x14ac:dyDescent="0.2">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1"/>
      <c r="AL334" s="21"/>
      <c r="AM334" s="21"/>
      <c r="AN334" s="21"/>
      <c r="AO334" s="21"/>
      <c r="AP334" s="21"/>
      <c r="AQ334" s="21"/>
      <c r="AR334" s="21"/>
      <c r="AS334" s="21"/>
      <c r="AT334" s="21"/>
      <c r="AU334" s="21"/>
      <c r="AV334" s="21"/>
      <c r="AW334" s="21"/>
      <c r="AX334" s="21"/>
      <c r="AY334" s="21"/>
      <c r="AZ334" s="21"/>
      <c r="BA334" s="21"/>
      <c r="BB334" s="21"/>
      <c r="BC334" s="21"/>
      <c r="BD334" s="21"/>
      <c r="BE334" s="21"/>
      <c r="BF334" s="21"/>
      <c r="BG334" s="21"/>
      <c r="BH334" s="21"/>
      <c r="BI334" s="21"/>
      <c r="BJ334" s="21"/>
      <c r="BK334" s="21"/>
      <c r="BL334" s="21"/>
      <c r="BM334" s="21"/>
      <c r="BN334" s="21"/>
      <c r="BO334" s="21"/>
      <c r="BP334" s="21"/>
      <c r="BQ334" s="21"/>
      <c r="BR334" s="21"/>
      <c r="BS334" s="21"/>
      <c r="BT334" s="21"/>
      <c r="BU334" s="21"/>
      <c r="BV334" s="21"/>
      <c r="BW334" s="21"/>
      <c r="BX334" s="21"/>
      <c r="BY334" s="21"/>
      <c r="BZ334" s="21"/>
      <c r="CA334" s="21"/>
    </row>
    <row r="335" spans="1:79" ht="15.75" customHeight="1" x14ac:dyDescent="0.2">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c r="AK335" s="21"/>
      <c r="AL335" s="21"/>
      <c r="AM335" s="21"/>
      <c r="AN335" s="21"/>
      <c r="AO335" s="21"/>
      <c r="AP335" s="21"/>
      <c r="AQ335" s="21"/>
      <c r="AR335" s="21"/>
      <c r="AS335" s="21"/>
      <c r="AT335" s="21"/>
      <c r="AU335" s="21"/>
      <c r="AV335" s="21"/>
      <c r="AW335" s="21"/>
      <c r="AX335" s="21"/>
      <c r="AY335" s="21"/>
      <c r="AZ335" s="21"/>
      <c r="BA335" s="21"/>
      <c r="BB335" s="21"/>
      <c r="BC335" s="21"/>
      <c r="BD335" s="21"/>
      <c r="BE335" s="21"/>
      <c r="BF335" s="21"/>
      <c r="BG335" s="21"/>
      <c r="BH335" s="21"/>
      <c r="BI335" s="21"/>
      <c r="BJ335" s="21"/>
      <c r="BK335" s="21"/>
      <c r="BL335" s="21"/>
      <c r="BM335" s="21"/>
      <c r="BN335" s="21"/>
      <c r="BO335" s="21"/>
      <c r="BP335" s="21"/>
      <c r="BQ335" s="21"/>
      <c r="BR335" s="21"/>
      <c r="BS335" s="21"/>
      <c r="BT335" s="21"/>
      <c r="BU335" s="21"/>
      <c r="BV335" s="21"/>
      <c r="BW335" s="21"/>
      <c r="BX335" s="21"/>
      <c r="BY335" s="21"/>
      <c r="BZ335" s="21"/>
      <c r="CA335" s="21"/>
    </row>
    <row r="336" spans="1:79" ht="15.75" customHeight="1" x14ac:dyDescent="0.2">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1"/>
      <c r="AM336" s="21"/>
      <c r="AN336" s="21"/>
      <c r="AO336" s="21"/>
      <c r="AP336" s="21"/>
      <c r="AQ336" s="21"/>
      <c r="AR336" s="21"/>
      <c r="AS336" s="21"/>
      <c r="AT336" s="21"/>
      <c r="AU336" s="21"/>
      <c r="AV336" s="21"/>
      <c r="AW336" s="21"/>
      <c r="AX336" s="21"/>
      <c r="AY336" s="21"/>
      <c r="AZ336" s="21"/>
      <c r="BA336" s="21"/>
      <c r="BB336" s="21"/>
      <c r="BC336" s="21"/>
      <c r="BD336" s="21"/>
      <c r="BE336" s="21"/>
      <c r="BF336" s="21"/>
      <c r="BG336" s="21"/>
      <c r="BH336" s="21"/>
      <c r="BI336" s="21"/>
      <c r="BJ336" s="21"/>
      <c r="BK336" s="21"/>
      <c r="BL336" s="21"/>
      <c r="BM336" s="21"/>
      <c r="BN336" s="21"/>
      <c r="BO336" s="21"/>
      <c r="BP336" s="21"/>
      <c r="BQ336" s="21"/>
      <c r="BR336" s="21"/>
      <c r="BS336" s="21"/>
      <c r="BT336" s="21"/>
      <c r="BU336" s="21"/>
      <c r="BV336" s="21"/>
      <c r="BW336" s="21"/>
      <c r="BX336" s="21"/>
      <c r="BY336" s="21"/>
      <c r="BZ336" s="21"/>
      <c r="CA336" s="21"/>
    </row>
    <row r="337" spans="1:79" ht="15.75" customHeight="1" x14ac:dyDescent="0.2">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1"/>
      <c r="AL337" s="21"/>
      <c r="AM337" s="21"/>
      <c r="AN337" s="21"/>
      <c r="AO337" s="21"/>
      <c r="AP337" s="21"/>
      <c r="AQ337" s="21"/>
      <c r="AR337" s="21"/>
      <c r="AS337" s="21"/>
      <c r="AT337" s="21"/>
      <c r="AU337" s="21"/>
      <c r="AV337" s="21"/>
      <c r="AW337" s="21"/>
      <c r="AX337" s="21"/>
      <c r="AY337" s="21"/>
      <c r="AZ337" s="21"/>
      <c r="BA337" s="21"/>
      <c r="BB337" s="21"/>
      <c r="BC337" s="21"/>
      <c r="BD337" s="21"/>
      <c r="BE337" s="21"/>
      <c r="BF337" s="21"/>
      <c r="BG337" s="21"/>
      <c r="BH337" s="21"/>
      <c r="BI337" s="21"/>
      <c r="BJ337" s="21"/>
      <c r="BK337" s="21"/>
      <c r="BL337" s="21"/>
      <c r="BM337" s="21"/>
      <c r="BN337" s="21"/>
      <c r="BO337" s="21"/>
      <c r="BP337" s="21"/>
      <c r="BQ337" s="21"/>
      <c r="BR337" s="21"/>
      <c r="BS337" s="21"/>
      <c r="BT337" s="21"/>
      <c r="BU337" s="21"/>
      <c r="BV337" s="21"/>
      <c r="BW337" s="21"/>
      <c r="BX337" s="21"/>
      <c r="BY337" s="21"/>
      <c r="BZ337" s="21"/>
      <c r="CA337" s="21"/>
    </row>
    <row r="338" spans="1:79" ht="15.75" customHeight="1" x14ac:dyDescent="0.2">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c r="AL338" s="21"/>
      <c r="AM338" s="21"/>
      <c r="AN338" s="21"/>
      <c r="AO338" s="21"/>
      <c r="AP338" s="21"/>
      <c r="AQ338" s="21"/>
      <c r="AR338" s="21"/>
      <c r="AS338" s="21"/>
      <c r="AT338" s="21"/>
      <c r="AU338" s="21"/>
      <c r="AV338" s="21"/>
      <c r="AW338" s="21"/>
      <c r="AX338" s="21"/>
      <c r="AY338" s="21"/>
      <c r="AZ338" s="21"/>
      <c r="BA338" s="21"/>
      <c r="BB338" s="21"/>
      <c r="BC338" s="21"/>
      <c r="BD338" s="21"/>
      <c r="BE338" s="21"/>
      <c r="BF338" s="21"/>
      <c r="BG338" s="21"/>
      <c r="BH338" s="21"/>
      <c r="BI338" s="21"/>
      <c r="BJ338" s="21"/>
      <c r="BK338" s="21"/>
      <c r="BL338" s="21"/>
      <c r="BM338" s="21"/>
      <c r="BN338" s="21"/>
      <c r="BO338" s="21"/>
      <c r="BP338" s="21"/>
      <c r="BQ338" s="21"/>
      <c r="BR338" s="21"/>
      <c r="BS338" s="21"/>
      <c r="BT338" s="21"/>
      <c r="BU338" s="21"/>
      <c r="BV338" s="21"/>
      <c r="BW338" s="21"/>
      <c r="BX338" s="21"/>
      <c r="BY338" s="21"/>
      <c r="BZ338" s="21"/>
      <c r="CA338" s="21"/>
    </row>
    <row r="339" spans="1:79" ht="15.75" customHeight="1" x14ac:dyDescent="0.2">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1"/>
      <c r="AL339" s="21"/>
      <c r="AM339" s="21"/>
      <c r="AN339" s="21"/>
      <c r="AO339" s="21"/>
      <c r="AP339" s="21"/>
      <c r="AQ339" s="21"/>
      <c r="AR339" s="21"/>
      <c r="AS339" s="21"/>
      <c r="AT339" s="21"/>
      <c r="AU339" s="21"/>
      <c r="AV339" s="21"/>
      <c r="AW339" s="21"/>
      <c r="AX339" s="21"/>
      <c r="AY339" s="21"/>
      <c r="AZ339" s="21"/>
      <c r="BA339" s="21"/>
      <c r="BB339" s="21"/>
      <c r="BC339" s="21"/>
      <c r="BD339" s="21"/>
      <c r="BE339" s="21"/>
      <c r="BF339" s="21"/>
      <c r="BG339" s="21"/>
      <c r="BH339" s="21"/>
      <c r="BI339" s="21"/>
      <c r="BJ339" s="21"/>
      <c r="BK339" s="21"/>
      <c r="BL339" s="21"/>
      <c r="BM339" s="21"/>
      <c r="BN339" s="21"/>
      <c r="BO339" s="21"/>
      <c r="BP339" s="21"/>
      <c r="BQ339" s="21"/>
      <c r="BR339" s="21"/>
      <c r="BS339" s="21"/>
      <c r="BT339" s="21"/>
      <c r="BU339" s="21"/>
      <c r="BV339" s="21"/>
      <c r="BW339" s="21"/>
      <c r="BX339" s="21"/>
      <c r="BY339" s="21"/>
      <c r="BZ339" s="21"/>
      <c r="CA339" s="21"/>
    </row>
    <row r="340" spans="1:79" ht="15.75" customHeight="1" x14ac:dyDescent="0.2">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1"/>
      <c r="AL340" s="21"/>
      <c r="AM340" s="21"/>
      <c r="AN340" s="21"/>
      <c r="AO340" s="21"/>
      <c r="AP340" s="21"/>
      <c r="AQ340" s="21"/>
      <c r="AR340" s="21"/>
      <c r="AS340" s="21"/>
      <c r="AT340" s="21"/>
      <c r="AU340" s="21"/>
      <c r="AV340" s="21"/>
      <c r="AW340" s="21"/>
      <c r="AX340" s="21"/>
      <c r="AY340" s="21"/>
      <c r="AZ340" s="21"/>
      <c r="BA340" s="21"/>
      <c r="BB340" s="21"/>
      <c r="BC340" s="21"/>
      <c r="BD340" s="21"/>
      <c r="BE340" s="21"/>
      <c r="BF340" s="21"/>
      <c r="BG340" s="21"/>
      <c r="BH340" s="21"/>
      <c r="BI340" s="21"/>
      <c r="BJ340" s="21"/>
      <c r="BK340" s="21"/>
      <c r="BL340" s="21"/>
      <c r="BM340" s="21"/>
      <c r="BN340" s="21"/>
      <c r="BO340" s="21"/>
      <c r="BP340" s="21"/>
      <c r="BQ340" s="21"/>
      <c r="BR340" s="21"/>
      <c r="BS340" s="21"/>
      <c r="BT340" s="21"/>
      <c r="BU340" s="21"/>
      <c r="BV340" s="21"/>
      <c r="BW340" s="21"/>
      <c r="BX340" s="21"/>
      <c r="BY340" s="21"/>
      <c r="BZ340" s="21"/>
      <c r="CA340" s="21"/>
    </row>
    <row r="341" spans="1:79" ht="15.75" customHeight="1" x14ac:dyDescent="0.2">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1"/>
      <c r="AL341" s="21"/>
      <c r="AM341" s="21"/>
      <c r="AN341" s="21"/>
      <c r="AO341" s="21"/>
      <c r="AP341" s="21"/>
      <c r="AQ341" s="21"/>
      <c r="AR341" s="21"/>
      <c r="AS341" s="21"/>
      <c r="AT341" s="21"/>
      <c r="AU341" s="21"/>
      <c r="AV341" s="21"/>
      <c r="AW341" s="21"/>
      <c r="AX341" s="21"/>
      <c r="AY341" s="21"/>
      <c r="AZ341" s="21"/>
      <c r="BA341" s="21"/>
      <c r="BB341" s="21"/>
      <c r="BC341" s="21"/>
      <c r="BD341" s="21"/>
      <c r="BE341" s="21"/>
      <c r="BF341" s="21"/>
      <c r="BG341" s="21"/>
      <c r="BH341" s="21"/>
      <c r="BI341" s="21"/>
      <c r="BJ341" s="21"/>
      <c r="BK341" s="21"/>
      <c r="BL341" s="21"/>
      <c r="BM341" s="21"/>
      <c r="BN341" s="21"/>
      <c r="BO341" s="21"/>
      <c r="BP341" s="21"/>
      <c r="BQ341" s="21"/>
      <c r="BR341" s="21"/>
      <c r="BS341" s="21"/>
      <c r="BT341" s="21"/>
      <c r="BU341" s="21"/>
      <c r="BV341" s="21"/>
      <c r="BW341" s="21"/>
      <c r="BX341" s="21"/>
      <c r="BY341" s="21"/>
      <c r="BZ341" s="21"/>
      <c r="CA341" s="21"/>
    </row>
    <row r="342" spans="1:79" ht="15.75" customHeight="1" x14ac:dyDescent="0.2">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1"/>
      <c r="AL342" s="21"/>
      <c r="AM342" s="21"/>
      <c r="AN342" s="21"/>
      <c r="AO342" s="21"/>
      <c r="AP342" s="21"/>
      <c r="AQ342" s="21"/>
      <c r="AR342" s="21"/>
      <c r="AS342" s="21"/>
      <c r="AT342" s="21"/>
      <c r="AU342" s="21"/>
      <c r="AV342" s="21"/>
      <c r="AW342" s="21"/>
      <c r="AX342" s="21"/>
      <c r="AY342" s="21"/>
      <c r="AZ342" s="21"/>
      <c r="BA342" s="21"/>
      <c r="BB342" s="21"/>
      <c r="BC342" s="21"/>
      <c r="BD342" s="21"/>
      <c r="BE342" s="21"/>
      <c r="BF342" s="21"/>
      <c r="BG342" s="21"/>
      <c r="BH342" s="21"/>
      <c r="BI342" s="21"/>
      <c r="BJ342" s="21"/>
      <c r="BK342" s="21"/>
      <c r="BL342" s="21"/>
      <c r="BM342" s="21"/>
      <c r="BN342" s="21"/>
      <c r="BO342" s="21"/>
      <c r="BP342" s="21"/>
      <c r="BQ342" s="21"/>
      <c r="BR342" s="21"/>
      <c r="BS342" s="21"/>
      <c r="BT342" s="21"/>
      <c r="BU342" s="21"/>
      <c r="BV342" s="21"/>
      <c r="BW342" s="21"/>
      <c r="BX342" s="21"/>
      <c r="BY342" s="21"/>
      <c r="BZ342" s="21"/>
      <c r="CA342" s="21"/>
    </row>
    <row r="343" spans="1:79" ht="15.75" customHeight="1" x14ac:dyDescent="0.2">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1"/>
      <c r="AL343" s="21"/>
      <c r="AM343" s="21"/>
      <c r="AN343" s="21"/>
      <c r="AO343" s="21"/>
      <c r="AP343" s="21"/>
      <c r="AQ343" s="21"/>
      <c r="AR343" s="21"/>
      <c r="AS343" s="21"/>
      <c r="AT343" s="21"/>
      <c r="AU343" s="21"/>
      <c r="AV343" s="21"/>
      <c r="AW343" s="21"/>
      <c r="AX343" s="21"/>
      <c r="AY343" s="21"/>
      <c r="AZ343" s="21"/>
      <c r="BA343" s="21"/>
      <c r="BB343" s="21"/>
      <c r="BC343" s="21"/>
      <c r="BD343" s="21"/>
      <c r="BE343" s="21"/>
      <c r="BF343" s="21"/>
      <c r="BG343" s="21"/>
      <c r="BH343" s="21"/>
      <c r="BI343" s="21"/>
      <c r="BJ343" s="21"/>
      <c r="BK343" s="21"/>
      <c r="BL343" s="21"/>
      <c r="BM343" s="21"/>
      <c r="BN343" s="21"/>
      <c r="BO343" s="21"/>
      <c r="BP343" s="21"/>
      <c r="BQ343" s="21"/>
      <c r="BR343" s="21"/>
      <c r="BS343" s="21"/>
      <c r="BT343" s="21"/>
      <c r="BU343" s="21"/>
      <c r="BV343" s="21"/>
      <c r="BW343" s="21"/>
      <c r="BX343" s="21"/>
      <c r="BY343" s="21"/>
      <c r="BZ343" s="21"/>
      <c r="CA343" s="21"/>
    </row>
    <row r="344" spans="1:79" ht="15.75" customHeight="1" x14ac:dyDescent="0.2">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1"/>
      <c r="AL344" s="21"/>
      <c r="AM344" s="21"/>
      <c r="AN344" s="21"/>
      <c r="AO344" s="21"/>
      <c r="AP344" s="21"/>
      <c r="AQ344" s="21"/>
      <c r="AR344" s="21"/>
      <c r="AS344" s="21"/>
      <c r="AT344" s="21"/>
      <c r="AU344" s="21"/>
      <c r="AV344" s="21"/>
      <c r="AW344" s="21"/>
      <c r="AX344" s="21"/>
      <c r="AY344" s="21"/>
      <c r="AZ344" s="21"/>
      <c r="BA344" s="21"/>
      <c r="BB344" s="21"/>
      <c r="BC344" s="21"/>
      <c r="BD344" s="21"/>
      <c r="BE344" s="21"/>
      <c r="BF344" s="21"/>
      <c r="BG344" s="21"/>
      <c r="BH344" s="21"/>
      <c r="BI344" s="21"/>
      <c r="BJ344" s="21"/>
      <c r="BK344" s="21"/>
      <c r="BL344" s="21"/>
      <c r="BM344" s="21"/>
      <c r="BN344" s="21"/>
      <c r="BO344" s="21"/>
      <c r="BP344" s="21"/>
      <c r="BQ344" s="21"/>
      <c r="BR344" s="21"/>
      <c r="BS344" s="21"/>
      <c r="BT344" s="21"/>
      <c r="BU344" s="21"/>
      <c r="BV344" s="21"/>
      <c r="BW344" s="21"/>
      <c r="BX344" s="21"/>
      <c r="BY344" s="21"/>
      <c r="BZ344" s="21"/>
      <c r="CA344" s="21"/>
    </row>
    <row r="345" spans="1:79" ht="15.75" customHeight="1" x14ac:dyDescent="0.2">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1"/>
      <c r="AL345" s="21"/>
      <c r="AM345" s="21"/>
      <c r="AN345" s="21"/>
      <c r="AO345" s="21"/>
      <c r="AP345" s="21"/>
      <c r="AQ345" s="21"/>
      <c r="AR345" s="21"/>
      <c r="AS345" s="21"/>
      <c r="AT345" s="21"/>
      <c r="AU345" s="21"/>
      <c r="AV345" s="21"/>
      <c r="AW345" s="21"/>
      <c r="AX345" s="21"/>
      <c r="AY345" s="21"/>
      <c r="AZ345" s="21"/>
      <c r="BA345" s="21"/>
      <c r="BB345" s="21"/>
      <c r="BC345" s="21"/>
      <c r="BD345" s="21"/>
      <c r="BE345" s="21"/>
      <c r="BF345" s="21"/>
      <c r="BG345" s="21"/>
      <c r="BH345" s="21"/>
      <c r="BI345" s="21"/>
      <c r="BJ345" s="21"/>
      <c r="BK345" s="21"/>
      <c r="BL345" s="21"/>
      <c r="BM345" s="21"/>
      <c r="BN345" s="21"/>
      <c r="BO345" s="21"/>
      <c r="BP345" s="21"/>
      <c r="BQ345" s="21"/>
      <c r="BR345" s="21"/>
      <c r="BS345" s="21"/>
      <c r="BT345" s="21"/>
      <c r="BU345" s="21"/>
      <c r="BV345" s="21"/>
      <c r="BW345" s="21"/>
      <c r="BX345" s="21"/>
      <c r="BY345" s="21"/>
      <c r="BZ345" s="21"/>
      <c r="CA345" s="21"/>
    </row>
    <row r="346" spans="1:79" ht="15.75" customHeight="1" x14ac:dyDescent="0.2">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1"/>
      <c r="AL346" s="21"/>
      <c r="AM346" s="21"/>
      <c r="AN346" s="21"/>
      <c r="AO346" s="21"/>
      <c r="AP346" s="21"/>
      <c r="AQ346" s="21"/>
      <c r="AR346" s="21"/>
      <c r="AS346" s="21"/>
      <c r="AT346" s="21"/>
      <c r="AU346" s="21"/>
      <c r="AV346" s="21"/>
      <c r="AW346" s="21"/>
      <c r="AX346" s="21"/>
      <c r="AY346" s="21"/>
      <c r="AZ346" s="21"/>
      <c r="BA346" s="21"/>
      <c r="BB346" s="21"/>
      <c r="BC346" s="21"/>
      <c r="BD346" s="21"/>
      <c r="BE346" s="21"/>
      <c r="BF346" s="21"/>
      <c r="BG346" s="21"/>
      <c r="BH346" s="21"/>
      <c r="BI346" s="21"/>
      <c r="BJ346" s="21"/>
      <c r="BK346" s="21"/>
      <c r="BL346" s="21"/>
      <c r="BM346" s="21"/>
      <c r="BN346" s="21"/>
      <c r="BO346" s="21"/>
      <c r="BP346" s="21"/>
      <c r="BQ346" s="21"/>
      <c r="BR346" s="21"/>
      <c r="BS346" s="21"/>
      <c r="BT346" s="21"/>
      <c r="BU346" s="21"/>
      <c r="BV346" s="21"/>
      <c r="BW346" s="21"/>
      <c r="BX346" s="21"/>
      <c r="BY346" s="21"/>
      <c r="BZ346" s="21"/>
      <c r="CA346" s="21"/>
    </row>
    <row r="347" spans="1:79" ht="15.75" customHeight="1" x14ac:dyDescent="0.2">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1"/>
      <c r="AL347" s="21"/>
      <c r="AM347" s="21"/>
      <c r="AN347" s="21"/>
      <c r="AO347" s="21"/>
      <c r="AP347" s="21"/>
      <c r="AQ347" s="21"/>
      <c r="AR347" s="21"/>
      <c r="AS347" s="21"/>
      <c r="AT347" s="21"/>
      <c r="AU347" s="21"/>
      <c r="AV347" s="21"/>
      <c r="AW347" s="21"/>
      <c r="AX347" s="21"/>
      <c r="AY347" s="21"/>
      <c r="AZ347" s="21"/>
      <c r="BA347" s="21"/>
      <c r="BB347" s="21"/>
      <c r="BC347" s="21"/>
      <c r="BD347" s="21"/>
      <c r="BE347" s="21"/>
      <c r="BF347" s="21"/>
      <c r="BG347" s="21"/>
      <c r="BH347" s="21"/>
      <c r="BI347" s="21"/>
      <c r="BJ347" s="21"/>
      <c r="BK347" s="21"/>
      <c r="BL347" s="21"/>
      <c r="BM347" s="21"/>
      <c r="BN347" s="21"/>
      <c r="BO347" s="21"/>
      <c r="BP347" s="21"/>
      <c r="BQ347" s="21"/>
      <c r="BR347" s="21"/>
      <c r="BS347" s="21"/>
      <c r="BT347" s="21"/>
      <c r="BU347" s="21"/>
      <c r="BV347" s="21"/>
      <c r="BW347" s="21"/>
      <c r="BX347" s="21"/>
      <c r="BY347" s="21"/>
      <c r="BZ347" s="21"/>
      <c r="CA347" s="21"/>
    </row>
    <row r="348" spans="1:79" ht="15.75" customHeight="1" x14ac:dyDescent="0.2">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1"/>
      <c r="AL348" s="21"/>
      <c r="AM348" s="21"/>
      <c r="AN348" s="21"/>
      <c r="AO348" s="21"/>
      <c r="AP348" s="21"/>
      <c r="AQ348" s="21"/>
      <c r="AR348" s="21"/>
      <c r="AS348" s="21"/>
      <c r="AT348" s="21"/>
      <c r="AU348" s="21"/>
      <c r="AV348" s="21"/>
      <c r="AW348" s="21"/>
      <c r="AX348" s="21"/>
      <c r="AY348" s="21"/>
      <c r="AZ348" s="21"/>
      <c r="BA348" s="21"/>
      <c r="BB348" s="21"/>
      <c r="BC348" s="21"/>
      <c r="BD348" s="21"/>
      <c r="BE348" s="21"/>
      <c r="BF348" s="21"/>
      <c r="BG348" s="21"/>
      <c r="BH348" s="21"/>
      <c r="BI348" s="21"/>
      <c r="BJ348" s="21"/>
      <c r="BK348" s="21"/>
      <c r="BL348" s="21"/>
      <c r="BM348" s="21"/>
      <c r="BN348" s="21"/>
      <c r="BO348" s="21"/>
      <c r="BP348" s="21"/>
      <c r="BQ348" s="21"/>
      <c r="BR348" s="21"/>
      <c r="BS348" s="21"/>
      <c r="BT348" s="21"/>
      <c r="BU348" s="21"/>
      <c r="BV348" s="21"/>
      <c r="BW348" s="21"/>
      <c r="BX348" s="21"/>
      <c r="BY348" s="21"/>
      <c r="BZ348" s="21"/>
      <c r="CA348" s="21"/>
    </row>
    <row r="349" spans="1:79" ht="15.75" customHeight="1" x14ac:dyDescent="0.2">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1"/>
      <c r="AL349" s="21"/>
      <c r="AM349" s="21"/>
      <c r="AN349" s="21"/>
      <c r="AO349" s="21"/>
      <c r="AP349" s="21"/>
      <c r="AQ349" s="21"/>
      <c r="AR349" s="21"/>
      <c r="AS349" s="21"/>
      <c r="AT349" s="21"/>
      <c r="AU349" s="21"/>
      <c r="AV349" s="21"/>
      <c r="AW349" s="21"/>
      <c r="AX349" s="21"/>
      <c r="AY349" s="21"/>
      <c r="AZ349" s="21"/>
      <c r="BA349" s="21"/>
      <c r="BB349" s="21"/>
      <c r="BC349" s="21"/>
      <c r="BD349" s="21"/>
      <c r="BE349" s="21"/>
      <c r="BF349" s="21"/>
      <c r="BG349" s="21"/>
      <c r="BH349" s="21"/>
      <c r="BI349" s="21"/>
      <c r="BJ349" s="21"/>
      <c r="BK349" s="21"/>
      <c r="BL349" s="21"/>
      <c r="BM349" s="21"/>
      <c r="BN349" s="21"/>
      <c r="BO349" s="21"/>
      <c r="BP349" s="21"/>
      <c r="BQ349" s="21"/>
      <c r="BR349" s="21"/>
      <c r="BS349" s="21"/>
      <c r="BT349" s="21"/>
      <c r="BU349" s="21"/>
      <c r="BV349" s="21"/>
      <c r="BW349" s="21"/>
      <c r="BX349" s="21"/>
      <c r="BY349" s="21"/>
      <c r="BZ349" s="21"/>
      <c r="CA349" s="21"/>
    </row>
    <row r="350" spans="1:79" ht="15.75" customHeight="1" x14ac:dyDescent="0.2">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1"/>
      <c r="AL350" s="21"/>
      <c r="AM350" s="21"/>
      <c r="AN350" s="21"/>
      <c r="AO350" s="21"/>
      <c r="AP350" s="21"/>
      <c r="AQ350" s="21"/>
      <c r="AR350" s="21"/>
      <c r="AS350" s="21"/>
      <c r="AT350" s="21"/>
      <c r="AU350" s="21"/>
      <c r="AV350" s="21"/>
      <c r="AW350" s="21"/>
      <c r="AX350" s="21"/>
      <c r="AY350" s="21"/>
      <c r="AZ350" s="21"/>
      <c r="BA350" s="21"/>
      <c r="BB350" s="21"/>
      <c r="BC350" s="21"/>
      <c r="BD350" s="21"/>
      <c r="BE350" s="21"/>
      <c r="BF350" s="21"/>
      <c r="BG350" s="21"/>
      <c r="BH350" s="21"/>
      <c r="BI350" s="21"/>
      <c r="BJ350" s="21"/>
      <c r="BK350" s="21"/>
      <c r="BL350" s="21"/>
      <c r="BM350" s="21"/>
      <c r="BN350" s="21"/>
      <c r="BO350" s="21"/>
      <c r="BP350" s="21"/>
      <c r="BQ350" s="21"/>
      <c r="BR350" s="21"/>
      <c r="BS350" s="21"/>
      <c r="BT350" s="21"/>
      <c r="BU350" s="21"/>
      <c r="BV350" s="21"/>
      <c r="BW350" s="21"/>
      <c r="BX350" s="21"/>
      <c r="BY350" s="21"/>
      <c r="BZ350" s="21"/>
      <c r="CA350" s="21"/>
    </row>
    <row r="351" spans="1:79" ht="15.75" customHeight="1" x14ac:dyDescent="0.2">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1"/>
      <c r="AL351" s="21"/>
      <c r="AM351" s="21"/>
      <c r="AN351" s="21"/>
      <c r="AO351" s="21"/>
      <c r="AP351" s="21"/>
      <c r="AQ351" s="21"/>
      <c r="AR351" s="21"/>
      <c r="AS351" s="21"/>
      <c r="AT351" s="21"/>
      <c r="AU351" s="21"/>
      <c r="AV351" s="21"/>
      <c r="AW351" s="21"/>
      <c r="AX351" s="21"/>
      <c r="AY351" s="21"/>
      <c r="AZ351" s="21"/>
      <c r="BA351" s="21"/>
      <c r="BB351" s="21"/>
      <c r="BC351" s="21"/>
      <c r="BD351" s="21"/>
      <c r="BE351" s="21"/>
      <c r="BF351" s="21"/>
      <c r="BG351" s="21"/>
      <c r="BH351" s="21"/>
      <c r="BI351" s="21"/>
      <c r="BJ351" s="21"/>
      <c r="BK351" s="21"/>
      <c r="BL351" s="21"/>
      <c r="BM351" s="21"/>
      <c r="BN351" s="21"/>
      <c r="BO351" s="21"/>
      <c r="BP351" s="21"/>
      <c r="BQ351" s="21"/>
      <c r="BR351" s="21"/>
      <c r="BS351" s="21"/>
      <c r="BT351" s="21"/>
      <c r="BU351" s="21"/>
      <c r="BV351" s="21"/>
      <c r="BW351" s="21"/>
      <c r="BX351" s="21"/>
      <c r="BY351" s="21"/>
      <c r="BZ351" s="21"/>
      <c r="CA351" s="21"/>
    </row>
    <row r="352" spans="1:79" ht="15.75" customHeight="1" x14ac:dyDescent="0.2">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1"/>
      <c r="AL352" s="21"/>
      <c r="AM352" s="21"/>
      <c r="AN352" s="21"/>
      <c r="AO352" s="21"/>
      <c r="AP352" s="21"/>
      <c r="AQ352" s="21"/>
      <c r="AR352" s="21"/>
      <c r="AS352" s="21"/>
      <c r="AT352" s="21"/>
      <c r="AU352" s="21"/>
      <c r="AV352" s="21"/>
      <c r="AW352" s="21"/>
      <c r="AX352" s="21"/>
      <c r="AY352" s="21"/>
      <c r="AZ352" s="21"/>
      <c r="BA352" s="21"/>
      <c r="BB352" s="21"/>
      <c r="BC352" s="21"/>
      <c r="BD352" s="21"/>
      <c r="BE352" s="21"/>
      <c r="BF352" s="21"/>
      <c r="BG352" s="21"/>
      <c r="BH352" s="21"/>
      <c r="BI352" s="21"/>
      <c r="BJ352" s="21"/>
      <c r="BK352" s="21"/>
      <c r="BL352" s="21"/>
      <c r="BM352" s="21"/>
      <c r="BN352" s="21"/>
      <c r="BO352" s="21"/>
      <c r="BP352" s="21"/>
      <c r="BQ352" s="21"/>
      <c r="BR352" s="21"/>
      <c r="BS352" s="21"/>
      <c r="BT352" s="21"/>
      <c r="BU352" s="21"/>
      <c r="BV352" s="21"/>
      <c r="BW352" s="21"/>
      <c r="BX352" s="21"/>
      <c r="BY352" s="21"/>
      <c r="BZ352" s="21"/>
      <c r="CA352" s="21"/>
    </row>
    <row r="353" spans="1:79" ht="15.75" customHeight="1" x14ac:dyDescent="0.2">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21"/>
      <c r="AL353" s="21"/>
      <c r="AM353" s="21"/>
      <c r="AN353" s="21"/>
      <c r="AO353" s="21"/>
      <c r="AP353" s="21"/>
      <c r="AQ353" s="21"/>
      <c r="AR353" s="21"/>
      <c r="AS353" s="21"/>
      <c r="AT353" s="21"/>
      <c r="AU353" s="21"/>
      <c r="AV353" s="21"/>
      <c r="AW353" s="21"/>
      <c r="AX353" s="21"/>
      <c r="AY353" s="21"/>
      <c r="AZ353" s="21"/>
      <c r="BA353" s="21"/>
      <c r="BB353" s="21"/>
      <c r="BC353" s="21"/>
      <c r="BD353" s="21"/>
      <c r="BE353" s="21"/>
      <c r="BF353" s="21"/>
      <c r="BG353" s="21"/>
      <c r="BH353" s="21"/>
      <c r="BI353" s="21"/>
      <c r="BJ353" s="21"/>
      <c r="BK353" s="21"/>
      <c r="BL353" s="21"/>
      <c r="BM353" s="21"/>
      <c r="BN353" s="21"/>
      <c r="BO353" s="21"/>
      <c r="BP353" s="21"/>
      <c r="BQ353" s="21"/>
      <c r="BR353" s="21"/>
      <c r="BS353" s="21"/>
      <c r="BT353" s="21"/>
      <c r="BU353" s="21"/>
      <c r="BV353" s="21"/>
      <c r="BW353" s="21"/>
      <c r="BX353" s="21"/>
      <c r="BY353" s="21"/>
      <c r="BZ353" s="21"/>
      <c r="CA353" s="21"/>
    </row>
    <row r="354" spans="1:79" ht="15.75" customHeight="1" x14ac:dyDescent="0.2">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c r="AL354" s="21"/>
      <c r="AM354" s="21"/>
      <c r="AN354" s="21"/>
      <c r="AO354" s="21"/>
      <c r="AP354" s="21"/>
      <c r="AQ354" s="21"/>
      <c r="AR354" s="21"/>
      <c r="AS354" s="21"/>
      <c r="AT354" s="21"/>
      <c r="AU354" s="21"/>
      <c r="AV354" s="21"/>
      <c r="AW354" s="21"/>
      <c r="AX354" s="21"/>
      <c r="AY354" s="21"/>
      <c r="AZ354" s="21"/>
      <c r="BA354" s="21"/>
      <c r="BB354" s="21"/>
      <c r="BC354" s="21"/>
      <c r="BD354" s="21"/>
      <c r="BE354" s="21"/>
      <c r="BF354" s="21"/>
      <c r="BG354" s="21"/>
      <c r="BH354" s="21"/>
      <c r="BI354" s="21"/>
      <c r="BJ354" s="21"/>
      <c r="BK354" s="21"/>
      <c r="BL354" s="21"/>
      <c r="BM354" s="21"/>
      <c r="BN354" s="21"/>
      <c r="BO354" s="21"/>
      <c r="BP354" s="21"/>
      <c r="BQ354" s="21"/>
      <c r="BR354" s="21"/>
      <c r="BS354" s="21"/>
      <c r="BT354" s="21"/>
      <c r="BU354" s="21"/>
      <c r="BV354" s="21"/>
      <c r="BW354" s="21"/>
      <c r="BX354" s="21"/>
      <c r="BY354" s="21"/>
      <c r="BZ354" s="21"/>
      <c r="CA354" s="21"/>
    </row>
    <row r="355" spans="1:79" ht="15.75" customHeight="1" x14ac:dyDescent="0.2">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c r="AG355" s="21"/>
      <c r="AH355" s="21"/>
      <c r="AI355" s="21"/>
      <c r="AJ355" s="21"/>
      <c r="AK355" s="21"/>
      <c r="AL355" s="21"/>
      <c r="AM355" s="21"/>
      <c r="AN355" s="21"/>
      <c r="AO355" s="21"/>
      <c r="AP355" s="21"/>
      <c r="AQ355" s="21"/>
      <c r="AR355" s="21"/>
      <c r="AS355" s="21"/>
      <c r="AT355" s="21"/>
      <c r="AU355" s="21"/>
      <c r="AV355" s="21"/>
      <c r="AW355" s="21"/>
      <c r="AX355" s="21"/>
      <c r="AY355" s="21"/>
      <c r="AZ355" s="21"/>
      <c r="BA355" s="21"/>
      <c r="BB355" s="21"/>
      <c r="BC355" s="21"/>
      <c r="BD355" s="21"/>
      <c r="BE355" s="21"/>
      <c r="BF355" s="21"/>
      <c r="BG355" s="21"/>
      <c r="BH355" s="21"/>
      <c r="BI355" s="21"/>
      <c r="BJ355" s="21"/>
      <c r="BK355" s="21"/>
      <c r="BL355" s="21"/>
      <c r="BM355" s="21"/>
      <c r="BN355" s="21"/>
      <c r="BO355" s="21"/>
      <c r="BP355" s="21"/>
      <c r="BQ355" s="21"/>
      <c r="BR355" s="21"/>
      <c r="BS355" s="21"/>
      <c r="BT355" s="21"/>
      <c r="BU355" s="21"/>
      <c r="BV355" s="21"/>
      <c r="BW355" s="21"/>
      <c r="BX355" s="21"/>
      <c r="BY355" s="21"/>
      <c r="BZ355" s="21"/>
      <c r="CA355" s="21"/>
    </row>
    <row r="356" spans="1:79" ht="15.75" customHeight="1" x14ac:dyDescent="0.2">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1"/>
      <c r="AL356" s="21"/>
      <c r="AM356" s="21"/>
      <c r="AN356" s="21"/>
      <c r="AO356" s="21"/>
      <c r="AP356" s="21"/>
      <c r="AQ356" s="21"/>
      <c r="AR356" s="21"/>
      <c r="AS356" s="21"/>
      <c r="AT356" s="21"/>
      <c r="AU356" s="21"/>
      <c r="AV356" s="21"/>
      <c r="AW356" s="21"/>
      <c r="AX356" s="21"/>
      <c r="AY356" s="21"/>
      <c r="AZ356" s="21"/>
      <c r="BA356" s="21"/>
      <c r="BB356" s="21"/>
      <c r="BC356" s="21"/>
      <c r="BD356" s="21"/>
      <c r="BE356" s="21"/>
      <c r="BF356" s="21"/>
      <c r="BG356" s="21"/>
      <c r="BH356" s="21"/>
      <c r="BI356" s="21"/>
      <c r="BJ356" s="21"/>
      <c r="BK356" s="21"/>
      <c r="BL356" s="21"/>
      <c r="BM356" s="21"/>
      <c r="BN356" s="21"/>
      <c r="BO356" s="21"/>
      <c r="BP356" s="21"/>
      <c r="BQ356" s="21"/>
      <c r="BR356" s="21"/>
      <c r="BS356" s="21"/>
      <c r="BT356" s="21"/>
      <c r="BU356" s="21"/>
      <c r="BV356" s="21"/>
      <c r="BW356" s="21"/>
      <c r="BX356" s="21"/>
      <c r="BY356" s="21"/>
      <c r="BZ356" s="21"/>
      <c r="CA356" s="21"/>
    </row>
    <row r="357" spans="1:79" ht="15.75" customHeight="1" x14ac:dyDescent="0.2">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c r="AL357" s="21"/>
      <c r="AM357" s="21"/>
      <c r="AN357" s="21"/>
      <c r="AO357" s="21"/>
      <c r="AP357" s="21"/>
      <c r="AQ357" s="21"/>
      <c r="AR357" s="21"/>
      <c r="AS357" s="21"/>
      <c r="AT357" s="21"/>
      <c r="AU357" s="21"/>
      <c r="AV357" s="21"/>
      <c r="AW357" s="21"/>
      <c r="AX357" s="21"/>
      <c r="AY357" s="21"/>
      <c r="AZ357" s="21"/>
      <c r="BA357" s="21"/>
      <c r="BB357" s="21"/>
      <c r="BC357" s="21"/>
      <c r="BD357" s="21"/>
      <c r="BE357" s="21"/>
      <c r="BF357" s="21"/>
      <c r="BG357" s="21"/>
      <c r="BH357" s="21"/>
      <c r="BI357" s="21"/>
      <c r="BJ357" s="21"/>
      <c r="BK357" s="21"/>
      <c r="BL357" s="21"/>
      <c r="BM357" s="21"/>
      <c r="BN357" s="21"/>
      <c r="BO357" s="21"/>
      <c r="BP357" s="21"/>
      <c r="BQ357" s="21"/>
      <c r="BR357" s="21"/>
      <c r="BS357" s="21"/>
      <c r="BT357" s="21"/>
      <c r="BU357" s="21"/>
      <c r="BV357" s="21"/>
      <c r="BW357" s="21"/>
      <c r="BX357" s="21"/>
      <c r="BY357" s="21"/>
      <c r="BZ357" s="21"/>
      <c r="CA357" s="21"/>
    </row>
    <row r="358" spans="1:79" ht="15.75" customHeight="1" x14ac:dyDescent="0.2">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1"/>
      <c r="AE358" s="21"/>
      <c r="AF358" s="21"/>
      <c r="AG358" s="21"/>
      <c r="AH358" s="21"/>
      <c r="AI358" s="21"/>
      <c r="AJ358" s="21"/>
      <c r="AK358" s="21"/>
      <c r="AL358" s="21"/>
      <c r="AM358" s="21"/>
      <c r="AN358" s="21"/>
      <c r="AO358" s="21"/>
      <c r="AP358" s="21"/>
      <c r="AQ358" s="21"/>
      <c r="AR358" s="21"/>
      <c r="AS358" s="21"/>
      <c r="AT358" s="21"/>
      <c r="AU358" s="21"/>
      <c r="AV358" s="21"/>
      <c r="AW358" s="21"/>
      <c r="AX358" s="21"/>
      <c r="AY358" s="21"/>
      <c r="AZ358" s="21"/>
      <c r="BA358" s="21"/>
      <c r="BB358" s="21"/>
      <c r="BC358" s="21"/>
      <c r="BD358" s="21"/>
      <c r="BE358" s="21"/>
      <c r="BF358" s="21"/>
      <c r="BG358" s="21"/>
      <c r="BH358" s="21"/>
      <c r="BI358" s="21"/>
      <c r="BJ358" s="21"/>
      <c r="BK358" s="21"/>
      <c r="BL358" s="21"/>
      <c r="BM358" s="21"/>
      <c r="BN358" s="21"/>
      <c r="BO358" s="21"/>
      <c r="BP358" s="21"/>
      <c r="BQ358" s="21"/>
      <c r="BR358" s="21"/>
      <c r="BS358" s="21"/>
      <c r="BT358" s="21"/>
      <c r="BU358" s="21"/>
      <c r="BV358" s="21"/>
      <c r="BW358" s="21"/>
      <c r="BX358" s="21"/>
      <c r="BY358" s="21"/>
      <c r="BZ358" s="21"/>
      <c r="CA358" s="21"/>
    </row>
    <row r="359" spans="1:79" ht="15.75" customHeight="1" x14ac:dyDescent="0.2">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c r="AG359" s="21"/>
      <c r="AH359" s="21"/>
      <c r="AI359" s="21"/>
      <c r="AJ359" s="21"/>
      <c r="AK359" s="21"/>
      <c r="AL359" s="21"/>
      <c r="AM359" s="21"/>
      <c r="AN359" s="21"/>
      <c r="AO359" s="21"/>
      <c r="AP359" s="21"/>
      <c r="AQ359" s="21"/>
      <c r="AR359" s="21"/>
      <c r="AS359" s="21"/>
      <c r="AT359" s="21"/>
      <c r="AU359" s="21"/>
      <c r="AV359" s="21"/>
      <c r="AW359" s="21"/>
      <c r="AX359" s="21"/>
      <c r="AY359" s="21"/>
      <c r="AZ359" s="21"/>
      <c r="BA359" s="21"/>
      <c r="BB359" s="21"/>
      <c r="BC359" s="21"/>
      <c r="BD359" s="21"/>
      <c r="BE359" s="21"/>
      <c r="BF359" s="21"/>
      <c r="BG359" s="21"/>
      <c r="BH359" s="21"/>
      <c r="BI359" s="21"/>
      <c r="BJ359" s="21"/>
      <c r="BK359" s="21"/>
      <c r="BL359" s="21"/>
      <c r="BM359" s="21"/>
      <c r="BN359" s="21"/>
      <c r="BO359" s="21"/>
      <c r="BP359" s="21"/>
      <c r="BQ359" s="21"/>
      <c r="BR359" s="21"/>
      <c r="BS359" s="21"/>
      <c r="BT359" s="21"/>
      <c r="BU359" s="21"/>
      <c r="BV359" s="21"/>
      <c r="BW359" s="21"/>
      <c r="BX359" s="21"/>
      <c r="BY359" s="21"/>
      <c r="BZ359" s="21"/>
      <c r="CA359" s="21"/>
    </row>
    <row r="360" spans="1:79" ht="15.75" customHeight="1" x14ac:dyDescent="0.2">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1"/>
      <c r="AE360" s="21"/>
      <c r="AF360" s="21"/>
      <c r="AG360" s="21"/>
      <c r="AH360" s="21"/>
      <c r="AI360" s="21"/>
      <c r="AJ360" s="21"/>
      <c r="AK360" s="21"/>
      <c r="AL360" s="21"/>
      <c r="AM360" s="21"/>
      <c r="AN360" s="21"/>
      <c r="AO360" s="21"/>
      <c r="AP360" s="21"/>
      <c r="AQ360" s="21"/>
      <c r="AR360" s="21"/>
      <c r="AS360" s="21"/>
      <c r="AT360" s="21"/>
      <c r="AU360" s="21"/>
      <c r="AV360" s="21"/>
      <c r="AW360" s="21"/>
      <c r="AX360" s="21"/>
      <c r="AY360" s="21"/>
      <c r="AZ360" s="21"/>
      <c r="BA360" s="21"/>
      <c r="BB360" s="21"/>
      <c r="BC360" s="21"/>
      <c r="BD360" s="21"/>
      <c r="BE360" s="21"/>
      <c r="BF360" s="21"/>
      <c r="BG360" s="21"/>
      <c r="BH360" s="21"/>
      <c r="BI360" s="21"/>
      <c r="BJ360" s="21"/>
      <c r="BK360" s="21"/>
      <c r="BL360" s="21"/>
      <c r="BM360" s="21"/>
      <c r="BN360" s="21"/>
      <c r="BO360" s="21"/>
      <c r="BP360" s="21"/>
      <c r="BQ360" s="21"/>
      <c r="BR360" s="21"/>
      <c r="BS360" s="21"/>
      <c r="BT360" s="21"/>
      <c r="BU360" s="21"/>
      <c r="BV360" s="21"/>
      <c r="BW360" s="21"/>
      <c r="BX360" s="21"/>
      <c r="BY360" s="21"/>
      <c r="BZ360" s="21"/>
      <c r="CA360" s="21"/>
    </row>
    <row r="361" spans="1:79" ht="15.75" customHeight="1" x14ac:dyDescent="0.2">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1"/>
      <c r="AL361" s="21"/>
      <c r="AM361" s="21"/>
      <c r="AN361" s="21"/>
      <c r="AO361" s="21"/>
      <c r="AP361" s="21"/>
      <c r="AQ361" s="21"/>
      <c r="AR361" s="21"/>
      <c r="AS361" s="21"/>
      <c r="AT361" s="21"/>
      <c r="AU361" s="21"/>
      <c r="AV361" s="21"/>
      <c r="AW361" s="21"/>
      <c r="AX361" s="21"/>
      <c r="AY361" s="21"/>
      <c r="AZ361" s="21"/>
      <c r="BA361" s="21"/>
      <c r="BB361" s="21"/>
      <c r="BC361" s="21"/>
      <c r="BD361" s="21"/>
      <c r="BE361" s="21"/>
      <c r="BF361" s="21"/>
      <c r="BG361" s="21"/>
      <c r="BH361" s="21"/>
      <c r="BI361" s="21"/>
      <c r="BJ361" s="21"/>
      <c r="BK361" s="21"/>
      <c r="BL361" s="21"/>
      <c r="BM361" s="21"/>
      <c r="BN361" s="21"/>
      <c r="BO361" s="21"/>
      <c r="BP361" s="21"/>
      <c r="BQ361" s="21"/>
      <c r="BR361" s="21"/>
      <c r="BS361" s="21"/>
      <c r="BT361" s="21"/>
      <c r="BU361" s="21"/>
      <c r="BV361" s="21"/>
      <c r="BW361" s="21"/>
      <c r="BX361" s="21"/>
      <c r="BY361" s="21"/>
      <c r="BZ361" s="21"/>
      <c r="CA361" s="21"/>
    </row>
    <row r="362" spans="1:79" ht="15.75" customHeight="1" x14ac:dyDescent="0.2">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1"/>
      <c r="AL362" s="21"/>
      <c r="AM362" s="21"/>
      <c r="AN362" s="21"/>
      <c r="AO362" s="21"/>
      <c r="AP362" s="21"/>
      <c r="AQ362" s="21"/>
      <c r="AR362" s="21"/>
      <c r="AS362" s="21"/>
      <c r="AT362" s="21"/>
      <c r="AU362" s="21"/>
      <c r="AV362" s="21"/>
      <c r="AW362" s="21"/>
      <c r="AX362" s="21"/>
      <c r="AY362" s="21"/>
      <c r="AZ362" s="21"/>
      <c r="BA362" s="21"/>
      <c r="BB362" s="21"/>
      <c r="BC362" s="21"/>
      <c r="BD362" s="21"/>
      <c r="BE362" s="21"/>
      <c r="BF362" s="21"/>
      <c r="BG362" s="21"/>
      <c r="BH362" s="21"/>
      <c r="BI362" s="21"/>
      <c r="BJ362" s="21"/>
      <c r="BK362" s="21"/>
      <c r="BL362" s="21"/>
      <c r="BM362" s="21"/>
      <c r="BN362" s="21"/>
      <c r="BO362" s="21"/>
      <c r="BP362" s="21"/>
      <c r="BQ362" s="21"/>
      <c r="BR362" s="21"/>
      <c r="BS362" s="21"/>
      <c r="BT362" s="21"/>
      <c r="BU362" s="21"/>
      <c r="BV362" s="21"/>
      <c r="BW362" s="21"/>
      <c r="BX362" s="21"/>
      <c r="BY362" s="21"/>
      <c r="BZ362" s="21"/>
      <c r="CA362" s="21"/>
    </row>
    <row r="363" spans="1:79" ht="15.75" customHeight="1" x14ac:dyDescent="0.2">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21"/>
      <c r="AM363" s="21"/>
      <c r="AN363" s="21"/>
      <c r="AO363" s="21"/>
      <c r="AP363" s="21"/>
      <c r="AQ363" s="21"/>
      <c r="AR363" s="21"/>
      <c r="AS363" s="21"/>
      <c r="AT363" s="21"/>
      <c r="AU363" s="21"/>
      <c r="AV363" s="21"/>
      <c r="AW363" s="21"/>
      <c r="AX363" s="21"/>
      <c r="AY363" s="21"/>
      <c r="AZ363" s="21"/>
      <c r="BA363" s="21"/>
      <c r="BB363" s="21"/>
      <c r="BC363" s="21"/>
      <c r="BD363" s="21"/>
      <c r="BE363" s="21"/>
      <c r="BF363" s="21"/>
      <c r="BG363" s="21"/>
      <c r="BH363" s="21"/>
      <c r="BI363" s="21"/>
      <c r="BJ363" s="21"/>
      <c r="BK363" s="21"/>
      <c r="BL363" s="21"/>
      <c r="BM363" s="21"/>
      <c r="BN363" s="21"/>
      <c r="BO363" s="21"/>
      <c r="BP363" s="21"/>
      <c r="BQ363" s="21"/>
      <c r="BR363" s="21"/>
      <c r="BS363" s="21"/>
      <c r="BT363" s="21"/>
      <c r="BU363" s="21"/>
      <c r="BV363" s="21"/>
      <c r="BW363" s="21"/>
      <c r="BX363" s="21"/>
      <c r="BY363" s="21"/>
      <c r="BZ363" s="21"/>
      <c r="CA363" s="21"/>
    </row>
    <row r="364" spans="1:79" ht="15.75" customHeight="1" x14ac:dyDescent="0.2">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21"/>
      <c r="AM364" s="21"/>
      <c r="AN364" s="21"/>
      <c r="AO364" s="21"/>
      <c r="AP364" s="21"/>
      <c r="AQ364" s="21"/>
      <c r="AR364" s="21"/>
      <c r="AS364" s="21"/>
      <c r="AT364" s="21"/>
      <c r="AU364" s="21"/>
      <c r="AV364" s="21"/>
      <c r="AW364" s="21"/>
      <c r="AX364" s="21"/>
      <c r="AY364" s="21"/>
      <c r="AZ364" s="21"/>
      <c r="BA364" s="21"/>
      <c r="BB364" s="21"/>
      <c r="BC364" s="21"/>
      <c r="BD364" s="21"/>
      <c r="BE364" s="21"/>
      <c r="BF364" s="21"/>
      <c r="BG364" s="21"/>
      <c r="BH364" s="21"/>
      <c r="BI364" s="21"/>
      <c r="BJ364" s="21"/>
      <c r="BK364" s="21"/>
      <c r="BL364" s="21"/>
      <c r="BM364" s="21"/>
      <c r="BN364" s="21"/>
      <c r="BO364" s="21"/>
      <c r="BP364" s="21"/>
      <c r="BQ364" s="21"/>
      <c r="BR364" s="21"/>
      <c r="BS364" s="21"/>
      <c r="BT364" s="21"/>
      <c r="BU364" s="21"/>
      <c r="BV364" s="21"/>
      <c r="BW364" s="21"/>
      <c r="BX364" s="21"/>
      <c r="BY364" s="21"/>
      <c r="BZ364" s="21"/>
      <c r="CA364" s="21"/>
    </row>
    <row r="365" spans="1:79" ht="15.75" customHeight="1" x14ac:dyDescent="0.2">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1"/>
      <c r="AM365" s="21"/>
      <c r="AN365" s="21"/>
      <c r="AO365" s="21"/>
      <c r="AP365" s="21"/>
      <c r="AQ365" s="21"/>
      <c r="AR365" s="21"/>
      <c r="AS365" s="21"/>
      <c r="AT365" s="21"/>
      <c r="AU365" s="21"/>
      <c r="AV365" s="21"/>
      <c r="AW365" s="21"/>
      <c r="AX365" s="21"/>
      <c r="AY365" s="21"/>
      <c r="AZ365" s="21"/>
      <c r="BA365" s="21"/>
      <c r="BB365" s="21"/>
      <c r="BC365" s="21"/>
      <c r="BD365" s="21"/>
      <c r="BE365" s="21"/>
      <c r="BF365" s="21"/>
      <c r="BG365" s="21"/>
      <c r="BH365" s="21"/>
      <c r="BI365" s="21"/>
      <c r="BJ365" s="21"/>
      <c r="BK365" s="21"/>
      <c r="BL365" s="21"/>
      <c r="BM365" s="21"/>
      <c r="BN365" s="21"/>
      <c r="BO365" s="21"/>
      <c r="BP365" s="21"/>
      <c r="BQ365" s="21"/>
      <c r="BR365" s="21"/>
      <c r="BS365" s="21"/>
      <c r="BT365" s="21"/>
      <c r="BU365" s="21"/>
      <c r="BV365" s="21"/>
      <c r="BW365" s="21"/>
      <c r="BX365" s="21"/>
      <c r="BY365" s="21"/>
      <c r="BZ365" s="21"/>
      <c r="CA365" s="21"/>
    </row>
    <row r="366" spans="1:79" ht="15.75" customHeight="1" x14ac:dyDescent="0.2">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1"/>
      <c r="AL366" s="21"/>
      <c r="AM366" s="21"/>
      <c r="AN366" s="21"/>
      <c r="AO366" s="21"/>
      <c r="AP366" s="21"/>
      <c r="AQ366" s="21"/>
      <c r="AR366" s="21"/>
      <c r="AS366" s="21"/>
      <c r="AT366" s="21"/>
      <c r="AU366" s="21"/>
      <c r="AV366" s="21"/>
      <c r="AW366" s="21"/>
      <c r="AX366" s="21"/>
      <c r="AY366" s="21"/>
      <c r="AZ366" s="21"/>
      <c r="BA366" s="21"/>
      <c r="BB366" s="21"/>
      <c r="BC366" s="21"/>
      <c r="BD366" s="21"/>
      <c r="BE366" s="21"/>
      <c r="BF366" s="21"/>
      <c r="BG366" s="21"/>
      <c r="BH366" s="21"/>
      <c r="BI366" s="21"/>
      <c r="BJ366" s="21"/>
      <c r="BK366" s="21"/>
      <c r="BL366" s="21"/>
      <c r="BM366" s="21"/>
      <c r="BN366" s="21"/>
      <c r="BO366" s="21"/>
      <c r="BP366" s="21"/>
      <c r="BQ366" s="21"/>
      <c r="BR366" s="21"/>
      <c r="BS366" s="21"/>
      <c r="BT366" s="21"/>
      <c r="BU366" s="21"/>
      <c r="BV366" s="21"/>
      <c r="BW366" s="21"/>
      <c r="BX366" s="21"/>
      <c r="BY366" s="21"/>
      <c r="BZ366" s="21"/>
      <c r="CA366" s="21"/>
    </row>
    <row r="367" spans="1:79" ht="15.75" customHeight="1" x14ac:dyDescent="0.2">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1"/>
      <c r="AL367" s="21"/>
      <c r="AM367" s="21"/>
      <c r="AN367" s="21"/>
      <c r="AO367" s="21"/>
      <c r="AP367" s="21"/>
      <c r="AQ367" s="21"/>
      <c r="AR367" s="21"/>
      <c r="AS367" s="21"/>
      <c r="AT367" s="21"/>
      <c r="AU367" s="21"/>
      <c r="AV367" s="21"/>
      <c r="AW367" s="21"/>
      <c r="AX367" s="21"/>
      <c r="AY367" s="21"/>
      <c r="AZ367" s="21"/>
      <c r="BA367" s="21"/>
      <c r="BB367" s="21"/>
      <c r="BC367" s="21"/>
      <c r="BD367" s="21"/>
      <c r="BE367" s="21"/>
      <c r="BF367" s="21"/>
      <c r="BG367" s="21"/>
      <c r="BH367" s="21"/>
      <c r="BI367" s="21"/>
      <c r="BJ367" s="21"/>
      <c r="BK367" s="21"/>
      <c r="BL367" s="21"/>
      <c r="BM367" s="21"/>
      <c r="BN367" s="21"/>
      <c r="BO367" s="21"/>
      <c r="BP367" s="21"/>
      <c r="BQ367" s="21"/>
      <c r="BR367" s="21"/>
      <c r="BS367" s="21"/>
      <c r="BT367" s="21"/>
      <c r="BU367" s="21"/>
      <c r="BV367" s="21"/>
      <c r="BW367" s="21"/>
      <c r="BX367" s="21"/>
      <c r="BY367" s="21"/>
      <c r="BZ367" s="21"/>
      <c r="CA367" s="21"/>
    </row>
    <row r="368" spans="1:79" ht="15.75" customHeight="1" x14ac:dyDescent="0.2">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1"/>
      <c r="AL368" s="21"/>
      <c r="AM368" s="21"/>
      <c r="AN368" s="21"/>
      <c r="AO368" s="21"/>
      <c r="AP368" s="21"/>
      <c r="AQ368" s="21"/>
      <c r="AR368" s="21"/>
      <c r="AS368" s="21"/>
      <c r="AT368" s="21"/>
      <c r="AU368" s="21"/>
      <c r="AV368" s="21"/>
      <c r="AW368" s="21"/>
      <c r="AX368" s="21"/>
      <c r="AY368" s="21"/>
      <c r="AZ368" s="21"/>
      <c r="BA368" s="21"/>
      <c r="BB368" s="21"/>
      <c r="BC368" s="21"/>
      <c r="BD368" s="21"/>
      <c r="BE368" s="21"/>
      <c r="BF368" s="21"/>
      <c r="BG368" s="21"/>
      <c r="BH368" s="21"/>
      <c r="BI368" s="21"/>
      <c r="BJ368" s="21"/>
      <c r="BK368" s="21"/>
      <c r="BL368" s="21"/>
      <c r="BM368" s="21"/>
      <c r="BN368" s="21"/>
      <c r="BO368" s="21"/>
      <c r="BP368" s="21"/>
      <c r="BQ368" s="21"/>
      <c r="BR368" s="21"/>
      <c r="BS368" s="21"/>
      <c r="BT368" s="21"/>
      <c r="BU368" s="21"/>
      <c r="BV368" s="21"/>
      <c r="BW368" s="21"/>
      <c r="BX368" s="21"/>
      <c r="BY368" s="21"/>
      <c r="BZ368" s="21"/>
      <c r="CA368" s="21"/>
    </row>
    <row r="369" spans="1:79" ht="15.75" customHeight="1" x14ac:dyDescent="0.2">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1"/>
      <c r="AL369" s="21"/>
      <c r="AM369" s="21"/>
      <c r="AN369" s="21"/>
      <c r="AO369" s="21"/>
      <c r="AP369" s="21"/>
      <c r="AQ369" s="21"/>
      <c r="AR369" s="21"/>
      <c r="AS369" s="21"/>
      <c r="AT369" s="21"/>
      <c r="AU369" s="21"/>
      <c r="AV369" s="21"/>
      <c r="AW369" s="21"/>
      <c r="AX369" s="21"/>
      <c r="AY369" s="21"/>
      <c r="AZ369" s="21"/>
      <c r="BA369" s="21"/>
      <c r="BB369" s="21"/>
      <c r="BC369" s="21"/>
      <c r="BD369" s="21"/>
      <c r="BE369" s="21"/>
      <c r="BF369" s="21"/>
      <c r="BG369" s="21"/>
      <c r="BH369" s="21"/>
      <c r="BI369" s="21"/>
      <c r="BJ369" s="21"/>
      <c r="BK369" s="21"/>
      <c r="BL369" s="21"/>
      <c r="BM369" s="21"/>
      <c r="BN369" s="21"/>
      <c r="BO369" s="21"/>
      <c r="BP369" s="21"/>
      <c r="BQ369" s="21"/>
      <c r="BR369" s="21"/>
      <c r="BS369" s="21"/>
      <c r="BT369" s="21"/>
      <c r="BU369" s="21"/>
      <c r="BV369" s="21"/>
      <c r="BW369" s="21"/>
      <c r="BX369" s="21"/>
      <c r="BY369" s="21"/>
      <c r="BZ369" s="21"/>
      <c r="CA369" s="21"/>
    </row>
    <row r="370" spans="1:79" ht="15.75" customHeight="1" x14ac:dyDescent="0.2">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1"/>
      <c r="AL370" s="21"/>
      <c r="AM370" s="21"/>
      <c r="AN370" s="21"/>
      <c r="AO370" s="21"/>
      <c r="AP370" s="21"/>
      <c r="AQ370" s="21"/>
      <c r="AR370" s="21"/>
      <c r="AS370" s="21"/>
      <c r="AT370" s="21"/>
      <c r="AU370" s="21"/>
      <c r="AV370" s="21"/>
      <c r="AW370" s="21"/>
      <c r="AX370" s="21"/>
      <c r="AY370" s="21"/>
      <c r="AZ370" s="21"/>
      <c r="BA370" s="21"/>
      <c r="BB370" s="21"/>
      <c r="BC370" s="21"/>
      <c r="BD370" s="21"/>
      <c r="BE370" s="21"/>
      <c r="BF370" s="21"/>
      <c r="BG370" s="21"/>
      <c r="BH370" s="21"/>
      <c r="BI370" s="21"/>
      <c r="BJ370" s="21"/>
      <c r="BK370" s="21"/>
      <c r="BL370" s="21"/>
      <c r="BM370" s="21"/>
      <c r="BN370" s="21"/>
      <c r="BO370" s="21"/>
      <c r="BP370" s="21"/>
      <c r="BQ370" s="21"/>
      <c r="BR370" s="21"/>
      <c r="BS370" s="21"/>
      <c r="BT370" s="21"/>
      <c r="BU370" s="21"/>
      <c r="BV370" s="21"/>
      <c r="BW370" s="21"/>
      <c r="BX370" s="21"/>
      <c r="BY370" s="21"/>
      <c r="BZ370" s="21"/>
      <c r="CA370" s="21"/>
    </row>
    <row r="371" spans="1:79" ht="15.75" customHeight="1" x14ac:dyDescent="0.2">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1"/>
      <c r="AL371" s="21"/>
      <c r="AM371" s="21"/>
      <c r="AN371" s="21"/>
      <c r="AO371" s="21"/>
      <c r="AP371" s="21"/>
      <c r="AQ371" s="21"/>
      <c r="AR371" s="21"/>
      <c r="AS371" s="21"/>
      <c r="AT371" s="21"/>
      <c r="AU371" s="21"/>
      <c r="AV371" s="21"/>
      <c r="AW371" s="21"/>
      <c r="AX371" s="21"/>
      <c r="AY371" s="21"/>
      <c r="AZ371" s="21"/>
      <c r="BA371" s="21"/>
      <c r="BB371" s="21"/>
      <c r="BC371" s="21"/>
      <c r="BD371" s="21"/>
      <c r="BE371" s="21"/>
      <c r="BF371" s="21"/>
      <c r="BG371" s="21"/>
      <c r="BH371" s="21"/>
      <c r="BI371" s="21"/>
      <c r="BJ371" s="21"/>
      <c r="BK371" s="21"/>
      <c r="BL371" s="21"/>
      <c r="BM371" s="21"/>
      <c r="BN371" s="21"/>
      <c r="BO371" s="21"/>
      <c r="BP371" s="21"/>
      <c r="BQ371" s="21"/>
      <c r="BR371" s="21"/>
      <c r="BS371" s="21"/>
      <c r="BT371" s="21"/>
      <c r="BU371" s="21"/>
      <c r="BV371" s="21"/>
      <c r="BW371" s="21"/>
      <c r="BX371" s="21"/>
      <c r="BY371" s="21"/>
      <c r="BZ371" s="21"/>
      <c r="CA371" s="21"/>
    </row>
    <row r="372" spans="1:79" ht="15.75" customHeight="1" x14ac:dyDescent="0.2">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c r="AB372" s="21"/>
      <c r="AC372" s="21"/>
      <c r="AD372" s="21"/>
      <c r="AE372" s="21"/>
      <c r="AF372" s="21"/>
      <c r="AG372" s="21"/>
      <c r="AH372" s="21"/>
      <c r="AI372" s="21"/>
      <c r="AJ372" s="21"/>
      <c r="AK372" s="21"/>
      <c r="AL372" s="21"/>
      <c r="AM372" s="21"/>
      <c r="AN372" s="21"/>
      <c r="AO372" s="21"/>
      <c r="AP372" s="21"/>
      <c r="AQ372" s="21"/>
      <c r="AR372" s="21"/>
      <c r="AS372" s="21"/>
      <c r="AT372" s="21"/>
      <c r="AU372" s="21"/>
      <c r="AV372" s="21"/>
      <c r="AW372" s="21"/>
      <c r="AX372" s="21"/>
      <c r="AY372" s="21"/>
      <c r="AZ372" s="21"/>
      <c r="BA372" s="21"/>
      <c r="BB372" s="21"/>
      <c r="BC372" s="21"/>
      <c r="BD372" s="21"/>
      <c r="BE372" s="21"/>
      <c r="BF372" s="21"/>
      <c r="BG372" s="21"/>
      <c r="BH372" s="21"/>
      <c r="BI372" s="21"/>
      <c r="BJ372" s="21"/>
      <c r="BK372" s="21"/>
      <c r="BL372" s="21"/>
      <c r="BM372" s="21"/>
      <c r="BN372" s="21"/>
      <c r="BO372" s="21"/>
      <c r="BP372" s="21"/>
      <c r="BQ372" s="21"/>
      <c r="BR372" s="21"/>
      <c r="BS372" s="21"/>
      <c r="BT372" s="21"/>
      <c r="BU372" s="21"/>
      <c r="BV372" s="21"/>
      <c r="BW372" s="21"/>
      <c r="BX372" s="21"/>
      <c r="BY372" s="21"/>
      <c r="BZ372" s="21"/>
      <c r="CA372" s="21"/>
    </row>
    <row r="373" spans="1:79" ht="15.75" customHeight="1" x14ac:dyDescent="0.2">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c r="AK373" s="21"/>
      <c r="AL373" s="21"/>
      <c r="AM373" s="21"/>
      <c r="AN373" s="21"/>
      <c r="AO373" s="21"/>
      <c r="AP373" s="21"/>
      <c r="AQ373" s="21"/>
      <c r="AR373" s="21"/>
      <c r="AS373" s="21"/>
      <c r="AT373" s="21"/>
      <c r="AU373" s="21"/>
      <c r="AV373" s="21"/>
      <c r="AW373" s="21"/>
      <c r="AX373" s="21"/>
      <c r="AY373" s="21"/>
      <c r="AZ373" s="21"/>
      <c r="BA373" s="21"/>
      <c r="BB373" s="21"/>
      <c r="BC373" s="21"/>
      <c r="BD373" s="21"/>
      <c r="BE373" s="21"/>
      <c r="BF373" s="21"/>
      <c r="BG373" s="21"/>
      <c r="BH373" s="21"/>
      <c r="BI373" s="21"/>
      <c r="BJ373" s="21"/>
      <c r="BK373" s="21"/>
      <c r="BL373" s="21"/>
      <c r="BM373" s="21"/>
      <c r="BN373" s="21"/>
      <c r="BO373" s="21"/>
      <c r="BP373" s="21"/>
      <c r="BQ373" s="21"/>
      <c r="BR373" s="21"/>
      <c r="BS373" s="21"/>
      <c r="BT373" s="21"/>
      <c r="BU373" s="21"/>
      <c r="BV373" s="21"/>
      <c r="BW373" s="21"/>
      <c r="BX373" s="21"/>
      <c r="BY373" s="21"/>
      <c r="BZ373" s="21"/>
      <c r="CA373" s="21"/>
    </row>
    <row r="374" spans="1:79" ht="15.75" customHeight="1" x14ac:dyDescent="0.2">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1"/>
      <c r="AL374" s="21"/>
      <c r="AM374" s="21"/>
      <c r="AN374" s="21"/>
      <c r="AO374" s="21"/>
      <c r="AP374" s="21"/>
      <c r="AQ374" s="21"/>
      <c r="AR374" s="21"/>
      <c r="AS374" s="21"/>
      <c r="AT374" s="21"/>
      <c r="AU374" s="21"/>
      <c r="AV374" s="21"/>
      <c r="AW374" s="21"/>
      <c r="AX374" s="21"/>
      <c r="AY374" s="21"/>
      <c r="AZ374" s="21"/>
      <c r="BA374" s="21"/>
      <c r="BB374" s="21"/>
      <c r="BC374" s="21"/>
      <c r="BD374" s="21"/>
      <c r="BE374" s="21"/>
      <c r="BF374" s="21"/>
      <c r="BG374" s="21"/>
      <c r="BH374" s="21"/>
      <c r="BI374" s="21"/>
      <c r="BJ374" s="21"/>
      <c r="BK374" s="21"/>
      <c r="BL374" s="21"/>
      <c r="BM374" s="21"/>
      <c r="BN374" s="21"/>
      <c r="BO374" s="21"/>
      <c r="BP374" s="21"/>
      <c r="BQ374" s="21"/>
      <c r="BR374" s="21"/>
      <c r="BS374" s="21"/>
      <c r="BT374" s="21"/>
      <c r="BU374" s="21"/>
      <c r="BV374" s="21"/>
      <c r="BW374" s="21"/>
      <c r="BX374" s="21"/>
      <c r="BY374" s="21"/>
      <c r="BZ374" s="21"/>
      <c r="CA374" s="21"/>
    </row>
    <row r="375" spans="1:79" ht="15.75" customHeight="1" x14ac:dyDescent="0.2">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1"/>
      <c r="AL375" s="21"/>
      <c r="AM375" s="21"/>
      <c r="AN375" s="21"/>
      <c r="AO375" s="21"/>
      <c r="AP375" s="21"/>
      <c r="AQ375" s="21"/>
      <c r="AR375" s="21"/>
      <c r="AS375" s="21"/>
      <c r="AT375" s="21"/>
      <c r="AU375" s="21"/>
      <c r="AV375" s="21"/>
      <c r="AW375" s="21"/>
      <c r="AX375" s="21"/>
      <c r="AY375" s="21"/>
      <c r="AZ375" s="21"/>
      <c r="BA375" s="21"/>
      <c r="BB375" s="21"/>
      <c r="BC375" s="21"/>
      <c r="BD375" s="21"/>
      <c r="BE375" s="21"/>
      <c r="BF375" s="21"/>
      <c r="BG375" s="21"/>
      <c r="BH375" s="21"/>
      <c r="BI375" s="21"/>
      <c r="BJ375" s="21"/>
      <c r="BK375" s="21"/>
      <c r="BL375" s="21"/>
      <c r="BM375" s="21"/>
      <c r="BN375" s="21"/>
      <c r="BO375" s="21"/>
      <c r="BP375" s="21"/>
      <c r="BQ375" s="21"/>
      <c r="BR375" s="21"/>
      <c r="BS375" s="21"/>
      <c r="BT375" s="21"/>
      <c r="BU375" s="21"/>
      <c r="BV375" s="21"/>
      <c r="BW375" s="21"/>
      <c r="BX375" s="21"/>
      <c r="BY375" s="21"/>
      <c r="BZ375" s="21"/>
      <c r="CA375" s="21"/>
    </row>
    <row r="376" spans="1:79" ht="15.75" customHeight="1" x14ac:dyDescent="0.2">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1"/>
      <c r="AL376" s="21"/>
      <c r="AM376" s="21"/>
      <c r="AN376" s="21"/>
      <c r="AO376" s="21"/>
      <c r="AP376" s="21"/>
      <c r="AQ376" s="21"/>
      <c r="AR376" s="21"/>
      <c r="AS376" s="21"/>
      <c r="AT376" s="21"/>
      <c r="AU376" s="21"/>
      <c r="AV376" s="21"/>
      <c r="AW376" s="21"/>
      <c r="AX376" s="21"/>
      <c r="AY376" s="21"/>
      <c r="AZ376" s="21"/>
      <c r="BA376" s="21"/>
      <c r="BB376" s="21"/>
      <c r="BC376" s="21"/>
      <c r="BD376" s="21"/>
      <c r="BE376" s="21"/>
      <c r="BF376" s="21"/>
      <c r="BG376" s="21"/>
      <c r="BH376" s="21"/>
      <c r="BI376" s="21"/>
      <c r="BJ376" s="21"/>
      <c r="BK376" s="21"/>
      <c r="BL376" s="21"/>
      <c r="BM376" s="21"/>
      <c r="BN376" s="21"/>
      <c r="BO376" s="21"/>
      <c r="BP376" s="21"/>
      <c r="BQ376" s="21"/>
      <c r="BR376" s="21"/>
      <c r="BS376" s="21"/>
      <c r="BT376" s="21"/>
      <c r="BU376" s="21"/>
      <c r="BV376" s="21"/>
      <c r="BW376" s="21"/>
      <c r="BX376" s="21"/>
      <c r="BY376" s="21"/>
      <c r="BZ376" s="21"/>
      <c r="CA376" s="21"/>
    </row>
    <row r="377" spans="1:79" ht="15.75" customHeight="1" x14ac:dyDescent="0.2">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1"/>
      <c r="AL377" s="21"/>
      <c r="AM377" s="21"/>
      <c r="AN377" s="21"/>
      <c r="AO377" s="21"/>
      <c r="AP377" s="21"/>
      <c r="AQ377" s="21"/>
      <c r="AR377" s="21"/>
      <c r="AS377" s="21"/>
      <c r="AT377" s="21"/>
      <c r="AU377" s="21"/>
      <c r="AV377" s="21"/>
      <c r="AW377" s="21"/>
      <c r="AX377" s="21"/>
      <c r="AY377" s="21"/>
      <c r="AZ377" s="21"/>
      <c r="BA377" s="21"/>
      <c r="BB377" s="21"/>
      <c r="BC377" s="21"/>
      <c r="BD377" s="21"/>
      <c r="BE377" s="21"/>
      <c r="BF377" s="21"/>
      <c r="BG377" s="21"/>
      <c r="BH377" s="21"/>
      <c r="BI377" s="21"/>
      <c r="BJ377" s="21"/>
      <c r="BK377" s="21"/>
      <c r="BL377" s="21"/>
      <c r="BM377" s="21"/>
      <c r="BN377" s="21"/>
      <c r="BO377" s="21"/>
      <c r="BP377" s="21"/>
      <c r="BQ377" s="21"/>
      <c r="BR377" s="21"/>
      <c r="BS377" s="21"/>
      <c r="BT377" s="21"/>
      <c r="BU377" s="21"/>
      <c r="BV377" s="21"/>
      <c r="BW377" s="21"/>
      <c r="BX377" s="21"/>
      <c r="BY377" s="21"/>
      <c r="BZ377" s="21"/>
      <c r="CA377" s="21"/>
    </row>
    <row r="378" spans="1:79" ht="15.75" customHeight="1" x14ac:dyDescent="0.2">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1"/>
      <c r="AL378" s="21"/>
      <c r="AM378" s="21"/>
      <c r="AN378" s="21"/>
      <c r="AO378" s="21"/>
      <c r="AP378" s="21"/>
      <c r="AQ378" s="21"/>
      <c r="AR378" s="21"/>
      <c r="AS378" s="21"/>
      <c r="AT378" s="21"/>
      <c r="AU378" s="21"/>
      <c r="AV378" s="21"/>
      <c r="AW378" s="21"/>
      <c r="AX378" s="21"/>
      <c r="AY378" s="21"/>
      <c r="AZ378" s="21"/>
      <c r="BA378" s="21"/>
      <c r="BB378" s="21"/>
      <c r="BC378" s="21"/>
      <c r="BD378" s="21"/>
      <c r="BE378" s="21"/>
      <c r="BF378" s="21"/>
      <c r="BG378" s="21"/>
      <c r="BH378" s="21"/>
      <c r="BI378" s="21"/>
      <c r="BJ378" s="21"/>
      <c r="BK378" s="21"/>
      <c r="BL378" s="21"/>
      <c r="BM378" s="21"/>
      <c r="BN378" s="21"/>
      <c r="BO378" s="21"/>
      <c r="BP378" s="21"/>
      <c r="BQ378" s="21"/>
      <c r="BR378" s="21"/>
      <c r="BS378" s="21"/>
      <c r="BT378" s="21"/>
      <c r="BU378" s="21"/>
      <c r="BV378" s="21"/>
      <c r="BW378" s="21"/>
      <c r="BX378" s="21"/>
      <c r="BY378" s="21"/>
      <c r="BZ378" s="21"/>
      <c r="CA378" s="21"/>
    </row>
    <row r="379" spans="1:79" ht="15.75" customHeight="1" x14ac:dyDescent="0.2">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1"/>
      <c r="AL379" s="21"/>
      <c r="AM379" s="21"/>
      <c r="AN379" s="21"/>
      <c r="AO379" s="21"/>
      <c r="AP379" s="21"/>
      <c r="AQ379" s="21"/>
      <c r="AR379" s="21"/>
      <c r="AS379" s="21"/>
      <c r="AT379" s="21"/>
      <c r="AU379" s="21"/>
      <c r="AV379" s="21"/>
      <c r="AW379" s="21"/>
      <c r="AX379" s="21"/>
      <c r="AY379" s="21"/>
      <c r="AZ379" s="21"/>
      <c r="BA379" s="21"/>
      <c r="BB379" s="21"/>
      <c r="BC379" s="21"/>
      <c r="BD379" s="21"/>
      <c r="BE379" s="21"/>
      <c r="BF379" s="21"/>
      <c r="BG379" s="21"/>
      <c r="BH379" s="21"/>
      <c r="BI379" s="21"/>
      <c r="BJ379" s="21"/>
      <c r="BK379" s="21"/>
      <c r="BL379" s="21"/>
      <c r="BM379" s="21"/>
      <c r="BN379" s="21"/>
      <c r="BO379" s="21"/>
      <c r="BP379" s="21"/>
      <c r="BQ379" s="21"/>
      <c r="BR379" s="21"/>
      <c r="BS379" s="21"/>
      <c r="BT379" s="21"/>
      <c r="BU379" s="21"/>
      <c r="BV379" s="21"/>
      <c r="BW379" s="21"/>
      <c r="BX379" s="21"/>
      <c r="BY379" s="21"/>
      <c r="BZ379" s="21"/>
      <c r="CA379" s="21"/>
    </row>
    <row r="380" spans="1:79" ht="15.75" customHeight="1" x14ac:dyDescent="0.2">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1"/>
      <c r="AL380" s="21"/>
      <c r="AM380" s="21"/>
      <c r="AN380" s="21"/>
      <c r="AO380" s="21"/>
      <c r="AP380" s="21"/>
      <c r="AQ380" s="21"/>
      <c r="AR380" s="21"/>
      <c r="AS380" s="21"/>
      <c r="AT380" s="21"/>
      <c r="AU380" s="21"/>
      <c r="AV380" s="21"/>
      <c r="AW380" s="21"/>
      <c r="AX380" s="21"/>
      <c r="AY380" s="21"/>
      <c r="AZ380" s="21"/>
      <c r="BA380" s="21"/>
      <c r="BB380" s="21"/>
      <c r="BC380" s="21"/>
      <c r="BD380" s="21"/>
      <c r="BE380" s="21"/>
      <c r="BF380" s="21"/>
      <c r="BG380" s="21"/>
      <c r="BH380" s="21"/>
      <c r="BI380" s="21"/>
      <c r="BJ380" s="21"/>
      <c r="BK380" s="21"/>
      <c r="BL380" s="21"/>
      <c r="BM380" s="21"/>
      <c r="BN380" s="21"/>
      <c r="BO380" s="21"/>
      <c r="BP380" s="21"/>
      <c r="BQ380" s="21"/>
      <c r="BR380" s="21"/>
      <c r="BS380" s="21"/>
      <c r="BT380" s="21"/>
      <c r="BU380" s="21"/>
      <c r="BV380" s="21"/>
      <c r="BW380" s="21"/>
      <c r="BX380" s="21"/>
      <c r="BY380" s="21"/>
      <c r="BZ380" s="21"/>
      <c r="CA380" s="21"/>
    </row>
    <row r="381" spans="1:79" ht="15.75" customHeight="1" x14ac:dyDescent="0.2">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c r="AK381" s="21"/>
      <c r="AL381" s="21"/>
      <c r="AM381" s="21"/>
      <c r="AN381" s="21"/>
      <c r="AO381" s="21"/>
      <c r="AP381" s="21"/>
      <c r="AQ381" s="21"/>
      <c r="AR381" s="21"/>
      <c r="AS381" s="21"/>
      <c r="AT381" s="21"/>
      <c r="AU381" s="21"/>
      <c r="AV381" s="21"/>
      <c r="AW381" s="21"/>
      <c r="AX381" s="21"/>
      <c r="AY381" s="21"/>
      <c r="AZ381" s="21"/>
      <c r="BA381" s="21"/>
      <c r="BB381" s="21"/>
      <c r="BC381" s="21"/>
      <c r="BD381" s="21"/>
      <c r="BE381" s="21"/>
      <c r="BF381" s="21"/>
      <c r="BG381" s="21"/>
      <c r="BH381" s="21"/>
      <c r="BI381" s="21"/>
      <c r="BJ381" s="21"/>
      <c r="BK381" s="21"/>
      <c r="BL381" s="21"/>
      <c r="BM381" s="21"/>
      <c r="BN381" s="21"/>
      <c r="BO381" s="21"/>
      <c r="BP381" s="21"/>
      <c r="BQ381" s="21"/>
      <c r="BR381" s="21"/>
      <c r="BS381" s="21"/>
      <c r="BT381" s="21"/>
      <c r="BU381" s="21"/>
      <c r="BV381" s="21"/>
      <c r="BW381" s="21"/>
      <c r="BX381" s="21"/>
      <c r="BY381" s="21"/>
      <c r="BZ381" s="21"/>
      <c r="CA381" s="21"/>
    </row>
    <row r="382" spans="1:79" ht="15.75" customHeight="1" x14ac:dyDescent="0.2">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c r="AK382" s="21"/>
      <c r="AL382" s="21"/>
      <c r="AM382" s="21"/>
      <c r="AN382" s="21"/>
      <c r="AO382" s="21"/>
      <c r="AP382" s="21"/>
      <c r="AQ382" s="21"/>
      <c r="AR382" s="21"/>
      <c r="AS382" s="21"/>
      <c r="AT382" s="21"/>
      <c r="AU382" s="21"/>
      <c r="AV382" s="21"/>
      <c r="AW382" s="21"/>
      <c r="AX382" s="21"/>
      <c r="AY382" s="21"/>
      <c r="AZ382" s="21"/>
      <c r="BA382" s="21"/>
      <c r="BB382" s="21"/>
      <c r="BC382" s="21"/>
      <c r="BD382" s="21"/>
      <c r="BE382" s="21"/>
      <c r="BF382" s="21"/>
      <c r="BG382" s="21"/>
      <c r="BH382" s="21"/>
      <c r="BI382" s="21"/>
      <c r="BJ382" s="21"/>
      <c r="BK382" s="21"/>
      <c r="BL382" s="21"/>
      <c r="BM382" s="21"/>
      <c r="BN382" s="21"/>
      <c r="BO382" s="21"/>
      <c r="BP382" s="21"/>
      <c r="BQ382" s="21"/>
      <c r="BR382" s="21"/>
      <c r="BS382" s="21"/>
      <c r="BT382" s="21"/>
      <c r="BU382" s="21"/>
      <c r="BV382" s="21"/>
      <c r="BW382" s="21"/>
      <c r="BX382" s="21"/>
      <c r="BY382" s="21"/>
      <c r="BZ382" s="21"/>
      <c r="CA382" s="21"/>
    </row>
    <row r="383" spans="1:79" ht="15.75" customHeight="1" x14ac:dyDescent="0.2">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1"/>
      <c r="AL383" s="21"/>
      <c r="AM383" s="21"/>
      <c r="AN383" s="21"/>
      <c r="AO383" s="21"/>
      <c r="AP383" s="21"/>
      <c r="AQ383" s="21"/>
      <c r="AR383" s="21"/>
      <c r="AS383" s="21"/>
      <c r="AT383" s="21"/>
      <c r="AU383" s="21"/>
      <c r="AV383" s="21"/>
      <c r="AW383" s="21"/>
      <c r="AX383" s="21"/>
      <c r="AY383" s="21"/>
      <c r="AZ383" s="21"/>
      <c r="BA383" s="21"/>
      <c r="BB383" s="21"/>
      <c r="BC383" s="21"/>
      <c r="BD383" s="21"/>
      <c r="BE383" s="21"/>
      <c r="BF383" s="21"/>
      <c r="BG383" s="21"/>
      <c r="BH383" s="21"/>
      <c r="BI383" s="21"/>
      <c r="BJ383" s="21"/>
      <c r="BK383" s="21"/>
      <c r="BL383" s="21"/>
      <c r="BM383" s="21"/>
      <c r="BN383" s="21"/>
      <c r="BO383" s="21"/>
      <c r="BP383" s="21"/>
      <c r="BQ383" s="21"/>
      <c r="BR383" s="21"/>
      <c r="BS383" s="21"/>
      <c r="BT383" s="21"/>
      <c r="BU383" s="21"/>
      <c r="BV383" s="21"/>
      <c r="BW383" s="21"/>
      <c r="BX383" s="21"/>
      <c r="BY383" s="21"/>
      <c r="BZ383" s="21"/>
      <c r="CA383" s="21"/>
    </row>
    <row r="384" spans="1:79" ht="15.75" customHeight="1" x14ac:dyDescent="0.2">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c r="AA384" s="21"/>
      <c r="AB384" s="21"/>
      <c r="AC384" s="21"/>
      <c r="AD384" s="21"/>
      <c r="AE384" s="21"/>
      <c r="AF384" s="21"/>
      <c r="AG384" s="21"/>
      <c r="AH384" s="21"/>
      <c r="AI384" s="21"/>
      <c r="AJ384" s="21"/>
      <c r="AK384" s="21"/>
      <c r="AL384" s="21"/>
      <c r="AM384" s="21"/>
      <c r="AN384" s="21"/>
      <c r="AO384" s="21"/>
      <c r="AP384" s="21"/>
      <c r="AQ384" s="21"/>
      <c r="AR384" s="21"/>
      <c r="AS384" s="21"/>
      <c r="AT384" s="21"/>
      <c r="AU384" s="21"/>
      <c r="AV384" s="21"/>
      <c r="AW384" s="21"/>
      <c r="AX384" s="21"/>
      <c r="AY384" s="21"/>
      <c r="AZ384" s="21"/>
      <c r="BA384" s="21"/>
      <c r="BB384" s="21"/>
      <c r="BC384" s="21"/>
      <c r="BD384" s="21"/>
      <c r="BE384" s="21"/>
      <c r="BF384" s="21"/>
      <c r="BG384" s="21"/>
      <c r="BH384" s="21"/>
      <c r="BI384" s="21"/>
      <c r="BJ384" s="21"/>
      <c r="BK384" s="21"/>
      <c r="BL384" s="21"/>
      <c r="BM384" s="21"/>
      <c r="BN384" s="21"/>
      <c r="BO384" s="21"/>
      <c r="BP384" s="21"/>
      <c r="BQ384" s="21"/>
      <c r="BR384" s="21"/>
      <c r="BS384" s="21"/>
      <c r="BT384" s="21"/>
      <c r="BU384" s="21"/>
      <c r="BV384" s="21"/>
      <c r="BW384" s="21"/>
      <c r="BX384" s="21"/>
      <c r="BY384" s="21"/>
      <c r="BZ384" s="21"/>
      <c r="CA384" s="21"/>
    </row>
    <row r="385" spans="1:79" ht="15.75" customHeight="1" x14ac:dyDescent="0.2">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1"/>
      <c r="AL385" s="21"/>
      <c r="AM385" s="21"/>
      <c r="AN385" s="21"/>
      <c r="AO385" s="21"/>
      <c r="AP385" s="21"/>
      <c r="AQ385" s="21"/>
      <c r="AR385" s="21"/>
      <c r="AS385" s="21"/>
      <c r="AT385" s="21"/>
      <c r="AU385" s="21"/>
      <c r="AV385" s="21"/>
      <c r="AW385" s="21"/>
      <c r="AX385" s="21"/>
      <c r="AY385" s="21"/>
      <c r="AZ385" s="21"/>
      <c r="BA385" s="21"/>
      <c r="BB385" s="21"/>
      <c r="BC385" s="21"/>
      <c r="BD385" s="21"/>
      <c r="BE385" s="21"/>
      <c r="BF385" s="21"/>
      <c r="BG385" s="21"/>
      <c r="BH385" s="21"/>
      <c r="BI385" s="21"/>
      <c r="BJ385" s="21"/>
      <c r="BK385" s="21"/>
      <c r="BL385" s="21"/>
      <c r="BM385" s="21"/>
      <c r="BN385" s="21"/>
      <c r="BO385" s="21"/>
      <c r="BP385" s="21"/>
      <c r="BQ385" s="21"/>
      <c r="BR385" s="21"/>
      <c r="BS385" s="21"/>
      <c r="BT385" s="21"/>
      <c r="BU385" s="21"/>
      <c r="BV385" s="21"/>
      <c r="BW385" s="21"/>
      <c r="BX385" s="21"/>
      <c r="BY385" s="21"/>
      <c r="BZ385" s="21"/>
      <c r="CA385" s="21"/>
    </row>
    <row r="386" spans="1:79" ht="15.75" customHeight="1" x14ac:dyDescent="0.2">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1"/>
      <c r="AL386" s="21"/>
      <c r="AM386" s="21"/>
      <c r="AN386" s="21"/>
      <c r="AO386" s="21"/>
      <c r="AP386" s="21"/>
      <c r="AQ386" s="21"/>
      <c r="AR386" s="21"/>
      <c r="AS386" s="21"/>
      <c r="AT386" s="21"/>
      <c r="AU386" s="21"/>
      <c r="AV386" s="21"/>
      <c r="AW386" s="21"/>
      <c r="AX386" s="21"/>
      <c r="AY386" s="21"/>
      <c r="AZ386" s="21"/>
      <c r="BA386" s="21"/>
      <c r="BB386" s="21"/>
      <c r="BC386" s="21"/>
      <c r="BD386" s="21"/>
      <c r="BE386" s="21"/>
      <c r="BF386" s="21"/>
      <c r="BG386" s="21"/>
      <c r="BH386" s="21"/>
      <c r="BI386" s="21"/>
      <c r="BJ386" s="21"/>
      <c r="BK386" s="21"/>
      <c r="BL386" s="21"/>
      <c r="BM386" s="21"/>
      <c r="BN386" s="21"/>
      <c r="BO386" s="21"/>
      <c r="BP386" s="21"/>
      <c r="BQ386" s="21"/>
      <c r="BR386" s="21"/>
      <c r="BS386" s="21"/>
      <c r="BT386" s="21"/>
      <c r="BU386" s="21"/>
      <c r="BV386" s="21"/>
      <c r="BW386" s="21"/>
      <c r="BX386" s="21"/>
      <c r="BY386" s="21"/>
      <c r="BZ386" s="21"/>
      <c r="CA386" s="21"/>
    </row>
    <row r="387" spans="1:79" ht="15.75" customHeight="1" x14ac:dyDescent="0.2">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1"/>
      <c r="AL387" s="21"/>
      <c r="AM387" s="21"/>
      <c r="AN387" s="21"/>
      <c r="AO387" s="21"/>
      <c r="AP387" s="21"/>
      <c r="AQ387" s="21"/>
      <c r="AR387" s="21"/>
      <c r="AS387" s="21"/>
      <c r="AT387" s="21"/>
      <c r="AU387" s="21"/>
      <c r="AV387" s="21"/>
      <c r="AW387" s="21"/>
      <c r="AX387" s="21"/>
      <c r="AY387" s="21"/>
      <c r="AZ387" s="21"/>
      <c r="BA387" s="21"/>
      <c r="BB387" s="21"/>
      <c r="BC387" s="21"/>
      <c r="BD387" s="21"/>
      <c r="BE387" s="21"/>
      <c r="BF387" s="21"/>
      <c r="BG387" s="21"/>
      <c r="BH387" s="21"/>
      <c r="BI387" s="21"/>
      <c r="BJ387" s="21"/>
      <c r="BK387" s="21"/>
      <c r="BL387" s="21"/>
      <c r="BM387" s="21"/>
      <c r="BN387" s="21"/>
      <c r="BO387" s="21"/>
      <c r="BP387" s="21"/>
      <c r="BQ387" s="21"/>
      <c r="BR387" s="21"/>
      <c r="BS387" s="21"/>
      <c r="BT387" s="21"/>
      <c r="BU387" s="21"/>
      <c r="BV387" s="21"/>
      <c r="BW387" s="21"/>
      <c r="BX387" s="21"/>
      <c r="BY387" s="21"/>
      <c r="BZ387" s="21"/>
      <c r="CA387" s="21"/>
    </row>
    <row r="388" spans="1:79" ht="15.75" customHeight="1" x14ac:dyDescent="0.2">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1"/>
      <c r="AL388" s="21"/>
      <c r="AM388" s="21"/>
      <c r="AN388" s="21"/>
      <c r="AO388" s="21"/>
      <c r="AP388" s="21"/>
      <c r="AQ388" s="21"/>
      <c r="AR388" s="21"/>
      <c r="AS388" s="21"/>
      <c r="AT388" s="21"/>
      <c r="AU388" s="21"/>
      <c r="AV388" s="21"/>
      <c r="AW388" s="21"/>
      <c r="AX388" s="21"/>
      <c r="AY388" s="21"/>
      <c r="AZ388" s="21"/>
      <c r="BA388" s="21"/>
      <c r="BB388" s="21"/>
      <c r="BC388" s="21"/>
      <c r="BD388" s="21"/>
      <c r="BE388" s="21"/>
      <c r="BF388" s="21"/>
      <c r="BG388" s="21"/>
      <c r="BH388" s="21"/>
      <c r="BI388" s="21"/>
      <c r="BJ388" s="21"/>
      <c r="BK388" s="21"/>
      <c r="BL388" s="21"/>
      <c r="BM388" s="21"/>
      <c r="BN388" s="21"/>
      <c r="BO388" s="21"/>
      <c r="BP388" s="21"/>
      <c r="BQ388" s="21"/>
      <c r="BR388" s="21"/>
      <c r="BS388" s="21"/>
      <c r="BT388" s="21"/>
      <c r="BU388" s="21"/>
      <c r="BV388" s="21"/>
      <c r="BW388" s="21"/>
      <c r="BX388" s="21"/>
      <c r="BY388" s="21"/>
      <c r="BZ388" s="21"/>
      <c r="CA388" s="21"/>
    </row>
    <row r="389" spans="1:79" ht="15.75" customHeight="1" x14ac:dyDescent="0.2">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1"/>
      <c r="AL389" s="21"/>
      <c r="AM389" s="21"/>
      <c r="AN389" s="21"/>
      <c r="AO389" s="21"/>
      <c r="AP389" s="21"/>
      <c r="AQ389" s="21"/>
      <c r="AR389" s="21"/>
      <c r="AS389" s="21"/>
      <c r="AT389" s="21"/>
      <c r="AU389" s="21"/>
      <c r="AV389" s="21"/>
      <c r="AW389" s="21"/>
      <c r="AX389" s="21"/>
      <c r="AY389" s="21"/>
      <c r="AZ389" s="21"/>
      <c r="BA389" s="21"/>
      <c r="BB389" s="21"/>
      <c r="BC389" s="21"/>
      <c r="BD389" s="21"/>
      <c r="BE389" s="21"/>
      <c r="BF389" s="21"/>
      <c r="BG389" s="21"/>
      <c r="BH389" s="21"/>
      <c r="BI389" s="21"/>
      <c r="BJ389" s="21"/>
      <c r="BK389" s="21"/>
      <c r="BL389" s="21"/>
      <c r="BM389" s="21"/>
      <c r="BN389" s="21"/>
      <c r="BO389" s="21"/>
      <c r="BP389" s="21"/>
      <c r="BQ389" s="21"/>
      <c r="BR389" s="21"/>
      <c r="BS389" s="21"/>
      <c r="BT389" s="21"/>
      <c r="BU389" s="21"/>
      <c r="BV389" s="21"/>
      <c r="BW389" s="21"/>
      <c r="BX389" s="21"/>
      <c r="BY389" s="21"/>
      <c r="BZ389" s="21"/>
      <c r="CA389" s="21"/>
    </row>
    <row r="390" spans="1:79" ht="15.75" customHeight="1" x14ac:dyDescent="0.2">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1"/>
      <c r="AL390" s="21"/>
      <c r="AM390" s="21"/>
      <c r="AN390" s="21"/>
      <c r="AO390" s="21"/>
      <c r="AP390" s="21"/>
      <c r="AQ390" s="21"/>
      <c r="AR390" s="21"/>
      <c r="AS390" s="21"/>
      <c r="AT390" s="21"/>
      <c r="AU390" s="21"/>
      <c r="AV390" s="21"/>
      <c r="AW390" s="21"/>
      <c r="AX390" s="21"/>
      <c r="AY390" s="21"/>
      <c r="AZ390" s="21"/>
      <c r="BA390" s="21"/>
      <c r="BB390" s="21"/>
      <c r="BC390" s="21"/>
      <c r="BD390" s="21"/>
      <c r="BE390" s="21"/>
      <c r="BF390" s="21"/>
      <c r="BG390" s="21"/>
      <c r="BH390" s="21"/>
      <c r="BI390" s="21"/>
      <c r="BJ390" s="21"/>
      <c r="BK390" s="21"/>
      <c r="BL390" s="21"/>
      <c r="BM390" s="21"/>
      <c r="BN390" s="21"/>
      <c r="BO390" s="21"/>
      <c r="BP390" s="21"/>
      <c r="BQ390" s="21"/>
      <c r="BR390" s="21"/>
      <c r="BS390" s="21"/>
      <c r="BT390" s="21"/>
      <c r="BU390" s="21"/>
      <c r="BV390" s="21"/>
      <c r="BW390" s="21"/>
      <c r="BX390" s="21"/>
      <c r="BY390" s="21"/>
      <c r="BZ390" s="21"/>
      <c r="CA390" s="21"/>
    </row>
    <row r="391" spans="1:79" ht="15.75" customHeight="1" x14ac:dyDescent="0.2">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c r="AL391" s="21"/>
      <c r="AM391" s="21"/>
      <c r="AN391" s="21"/>
      <c r="AO391" s="21"/>
      <c r="AP391" s="21"/>
      <c r="AQ391" s="21"/>
      <c r="AR391" s="21"/>
      <c r="AS391" s="21"/>
      <c r="AT391" s="21"/>
      <c r="AU391" s="21"/>
      <c r="AV391" s="21"/>
      <c r="AW391" s="21"/>
      <c r="AX391" s="21"/>
      <c r="AY391" s="21"/>
      <c r="AZ391" s="21"/>
      <c r="BA391" s="21"/>
      <c r="BB391" s="21"/>
      <c r="BC391" s="21"/>
      <c r="BD391" s="21"/>
      <c r="BE391" s="21"/>
      <c r="BF391" s="21"/>
      <c r="BG391" s="21"/>
      <c r="BH391" s="21"/>
      <c r="BI391" s="21"/>
      <c r="BJ391" s="21"/>
      <c r="BK391" s="21"/>
      <c r="BL391" s="21"/>
      <c r="BM391" s="21"/>
      <c r="BN391" s="21"/>
      <c r="BO391" s="21"/>
      <c r="BP391" s="21"/>
      <c r="BQ391" s="21"/>
      <c r="BR391" s="21"/>
      <c r="BS391" s="21"/>
      <c r="BT391" s="21"/>
      <c r="BU391" s="21"/>
      <c r="BV391" s="21"/>
      <c r="BW391" s="21"/>
      <c r="BX391" s="21"/>
      <c r="BY391" s="21"/>
      <c r="BZ391" s="21"/>
      <c r="CA391" s="21"/>
    </row>
    <row r="392" spans="1:79" ht="15.75" customHeight="1" x14ac:dyDescent="0.2">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1"/>
      <c r="AL392" s="21"/>
      <c r="AM392" s="21"/>
      <c r="AN392" s="21"/>
      <c r="AO392" s="21"/>
      <c r="AP392" s="21"/>
      <c r="AQ392" s="21"/>
      <c r="AR392" s="21"/>
      <c r="AS392" s="21"/>
      <c r="AT392" s="21"/>
      <c r="AU392" s="21"/>
      <c r="AV392" s="21"/>
      <c r="AW392" s="21"/>
      <c r="AX392" s="21"/>
      <c r="AY392" s="21"/>
      <c r="AZ392" s="21"/>
      <c r="BA392" s="21"/>
      <c r="BB392" s="21"/>
      <c r="BC392" s="21"/>
      <c r="BD392" s="21"/>
      <c r="BE392" s="21"/>
      <c r="BF392" s="21"/>
      <c r="BG392" s="21"/>
      <c r="BH392" s="21"/>
      <c r="BI392" s="21"/>
      <c r="BJ392" s="21"/>
      <c r="BK392" s="21"/>
      <c r="BL392" s="21"/>
      <c r="BM392" s="21"/>
      <c r="BN392" s="21"/>
      <c r="BO392" s="21"/>
      <c r="BP392" s="21"/>
      <c r="BQ392" s="21"/>
      <c r="BR392" s="21"/>
      <c r="BS392" s="21"/>
      <c r="BT392" s="21"/>
      <c r="BU392" s="21"/>
      <c r="BV392" s="21"/>
      <c r="BW392" s="21"/>
      <c r="BX392" s="21"/>
      <c r="BY392" s="21"/>
      <c r="BZ392" s="21"/>
      <c r="CA392" s="21"/>
    </row>
    <row r="393" spans="1:79" ht="15.75" customHeight="1" x14ac:dyDescent="0.2">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1"/>
      <c r="AL393" s="21"/>
      <c r="AM393" s="21"/>
      <c r="AN393" s="21"/>
      <c r="AO393" s="21"/>
      <c r="AP393" s="21"/>
      <c r="AQ393" s="21"/>
      <c r="AR393" s="21"/>
      <c r="AS393" s="21"/>
      <c r="AT393" s="21"/>
      <c r="AU393" s="21"/>
      <c r="AV393" s="21"/>
      <c r="AW393" s="21"/>
      <c r="AX393" s="21"/>
      <c r="AY393" s="21"/>
      <c r="AZ393" s="21"/>
      <c r="BA393" s="21"/>
      <c r="BB393" s="21"/>
      <c r="BC393" s="21"/>
      <c r="BD393" s="21"/>
      <c r="BE393" s="21"/>
      <c r="BF393" s="21"/>
      <c r="BG393" s="21"/>
      <c r="BH393" s="21"/>
      <c r="BI393" s="21"/>
      <c r="BJ393" s="21"/>
      <c r="BK393" s="21"/>
      <c r="BL393" s="21"/>
      <c r="BM393" s="21"/>
      <c r="BN393" s="21"/>
      <c r="BO393" s="21"/>
      <c r="BP393" s="21"/>
      <c r="BQ393" s="21"/>
      <c r="BR393" s="21"/>
      <c r="BS393" s="21"/>
      <c r="BT393" s="21"/>
      <c r="BU393" s="21"/>
      <c r="BV393" s="21"/>
      <c r="BW393" s="21"/>
      <c r="BX393" s="21"/>
      <c r="BY393" s="21"/>
      <c r="BZ393" s="21"/>
      <c r="CA393" s="21"/>
    </row>
    <row r="394" spans="1:79" ht="15.75" customHeight="1" x14ac:dyDescent="0.2">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1"/>
      <c r="AL394" s="21"/>
      <c r="AM394" s="21"/>
      <c r="AN394" s="21"/>
      <c r="AO394" s="21"/>
      <c r="AP394" s="21"/>
      <c r="AQ394" s="21"/>
      <c r="AR394" s="21"/>
      <c r="AS394" s="21"/>
      <c r="AT394" s="21"/>
      <c r="AU394" s="21"/>
      <c r="AV394" s="21"/>
      <c r="AW394" s="21"/>
      <c r="AX394" s="21"/>
      <c r="AY394" s="21"/>
      <c r="AZ394" s="21"/>
      <c r="BA394" s="21"/>
      <c r="BB394" s="21"/>
      <c r="BC394" s="21"/>
      <c r="BD394" s="21"/>
      <c r="BE394" s="21"/>
      <c r="BF394" s="21"/>
      <c r="BG394" s="21"/>
      <c r="BH394" s="21"/>
      <c r="BI394" s="21"/>
      <c r="BJ394" s="21"/>
      <c r="BK394" s="21"/>
      <c r="BL394" s="21"/>
      <c r="BM394" s="21"/>
      <c r="BN394" s="21"/>
      <c r="BO394" s="21"/>
      <c r="BP394" s="21"/>
      <c r="BQ394" s="21"/>
      <c r="BR394" s="21"/>
      <c r="BS394" s="21"/>
      <c r="BT394" s="21"/>
      <c r="BU394" s="21"/>
      <c r="BV394" s="21"/>
      <c r="BW394" s="21"/>
      <c r="BX394" s="21"/>
      <c r="BY394" s="21"/>
      <c r="BZ394" s="21"/>
      <c r="CA394" s="21"/>
    </row>
    <row r="395" spans="1:79" ht="15.75" customHeight="1" x14ac:dyDescent="0.2">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1"/>
      <c r="AL395" s="21"/>
      <c r="AM395" s="21"/>
      <c r="AN395" s="21"/>
      <c r="AO395" s="21"/>
      <c r="AP395" s="21"/>
      <c r="AQ395" s="21"/>
      <c r="AR395" s="21"/>
      <c r="AS395" s="21"/>
      <c r="AT395" s="21"/>
      <c r="AU395" s="21"/>
      <c r="AV395" s="21"/>
      <c r="AW395" s="21"/>
      <c r="AX395" s="21"/>
      <c r="AY395" s="21"/>
      <c r="AZ395" s="21"/>
      <c r="BA395" s="21"/>
      <c r="BB395" s="21"/>
      <c r="BC395" s="21"/>
      <c r="BD395" s="21"/>
      <c r="BE395" s="21"/>
      <c r="BF395" s="21"/>
      <c r="BG395" s="21"/>
      <c r="BH395" s="21"/>
      <c r="BI395" s="21"/>
      <c r="BJ395" s="21"/>
      <c r="BK395" s="21"/>
      <c r="BL395" s="21"/>
      <c r="BM395" s="21"/>
      <c r="BN395" s="21"/>
      <c r="BO395" s="21"/>
      <c r="BP395" s="21"/>
      <c r="BQ395" s="21"/>
      <c r="BR395" s="21"/>
      <c r="BS395" s="21"/>
      <c r="BT395" s="21"/>
      <c r="BU395" s="21"/>
      <c r="BV395" s="21"/>
      <c r="BW395" s="21"/>
      <c r="BX395" s="21"/>
      <c r="BY395" s="21"/>
      <c r="BZ395" s="21"/>
      <c r="CA395" s="21"/>
    </row>
    <row r="396" spans="1:79" ht="15.75" customHeight="1" x14ac:dyDescent="0.2">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1"/>
      <c r="AL396" s="21"/>
      <c r="AM396" s="21"/>
      <c r="AN396" s="21"/>
      <c r="AO396" s="21"/>
      <c r="AP396" s="21"/>
      <c r="AQ396" s="21"/>
      <c r="AR396" s="21"/>
      <c r="AS396" s="21"/>
      <c r="AT396" s="21"/>
      <c r="AU396" s="21"/>
      <c r="AV396" s="21"/>
      <c r="AW396" s="21"/>
      <c r="AX396" s="21"/>
      <c r="AY396" s="21"/>
      <c r="AZ396" s="21"/>
      <c r="BA396" s="21"/>
      <c r="BB396" s="21"/>
      <c r="BC396" s="21"/>
      <c r="BD396" s="21"/>
      <c r="BE396" s="21"/>
      <c r="BF396" s="21"/>
      <c r="BG396" s="21"/>
      <c r="BH396" s="21"/>
      <c r="BI396" s="21"/>
      <c r="BJ396" s="21"/>
      <c r="BK396" s="21"/>
      <c r="BL396" s="21"/>
      <c r="BM396" s="21"/>
      <c r="BN396" s="21"/>
      <c r="BO396" s="21"/>
      <c r="BP396" s="21"/>
      <c r="BQ396" s="21"/>
      <c r="BR396" s="21"/>
      <c r="BS396" s="21"/>
      <c r="BT396" s="21"/>
      <c r="BU396" s="21"/>
      <c r="BV396" s="21"/>
      <c r="BW396" s="21"/>
      <c r="BX396" s="21"/>
      <c r="BY396" s="21"/>
      <c r="BZ396" s="21"/>
      <c r="CA396" s="21"/>
    </row>
    <row r="397" spans="1:79" ht="15.75" customHeight="1" x14ac:dyDescent="0.2">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1"/>
      <c r="AL397" s="21"/>
      <c r="AM397" s="21"/>
      <c r="AN397" s="21"/>
      <c r="AO397" s="21"/>
      <c r="AP397" s="21"/>
      <c r="AQ397" s="21"/>
      <c r="AR397" s="21"/>
      <c r="AS397" s="21"/>
      <c r="AT397" s="21"/>
      <c r="AU397" s="21"/>
      <c r="AV397" s="21"/>
      <c r="AW397" s="21"/>
      <c r="AX397" s="21"/>
      <c r="AY397" s="21"/>
      <c r="AZ397" s="21"/>
      <c r="BA397" s="21"/>
      <c r="BB397" s="21"/>
      <c r="BC397" s="21"/>
      <c r="BD397" s="21"/>
      <c r="BE397" s="21"/>
      <c r="BF397" s="21"/>
      <c r="BG397" s="21"/>
      <c r="BH397" s="21"/>
      <c r="BI397" s="21"/>
      <c r="BJ397" s="21"/>
      <c r="BK397" s="21"/>
      <c r="BL397" s="21"/>
      <c r="BM397" s="21"/>
      <c r="BN397" s="21"/>
      <c r="BO397" s="21"/>
      <c r="BP397" s="21"/>
      <c r="BQ397" s="21"/>
      <c r="BR397" s="21"/>
      <c r="BS397" s="21"/>
      <c r="BT397" s="21"/>
      <c r="BU397" s="21"/>
      <c r="BV397" s="21"/>
      <c r="BW397" s="21"/>
      <c r="BX397" s="21"/>
      <c r="BY397" s="21"/>
      <c r="BZ397" s="21"/>
      <c r="CA397" s="21"/>
    </row>
    <row r="398" spans="1:79" ht="15.75" customHeight="1" x14ac:dyDescent="0.2">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1"/>
      <c r="AL398" s="21"/>
      <c r="AM398" s="21"/>
      <c r="AN398" s="21"/>
      <c r="AO398" s="21"/>
      <c r="AP398" s="21"/>
      <c r="AQ398" s="21"/>
      <c r="AR398" s="21"/>
      <c r="AS398" s="21"/>
      <c r="AT398" s="21"/>
      <c r="AU398" s="21"/>
      <c r="AV398" s="21"/>
      <c r="AW398" s="21"/>
      <c r="AX398" s="21"/>
      <c r="AY398" s="21"/>
      <c r="AZ398" s="21"/>
      <c r="BA398" s="21"/>
      <c r="BB398" s="21"/>
      <c r="BC398" s="21"/>
      <c r="BD398" s="21"/>
      <c r="BE398" s="21"/>
      <c r="BF398" s="21"/>
      <c r="BG398" s="21"/>
      <c r="BH398" s="21"/>
      <c r="BI398" s="21"/>
      <c r="BJ398" s="21"/>
      <c r="BK398" s="21"/>
      <c r="BL398" s="21"/>
      <c r="BM398" s="21"/>
      <c r="BN398" s="21"/>
      <c r="BO398" s="21"/>
      <c r="BP398" s="21"/>
      <c r="BQ398" s="21"/>
      <c r="BR398" s="21"/>
      <c r="BS398" s="21"/>
      <c r="BT398" s="21"/>
      <c r="BU398" s="21"/>
      <c r="BV398" s="21"/>
      <c r="BW398" s="21"/>
      <c r="BX398" s="21"/>
      <c r="BY398" s="21"/>
      <c r="BZ398" s="21"/>
      <c r="CA398" s="21"/>
    </row>
    <row r="399" spans="1:79" ht="15.75" customHeight="1" x14ac:dyDescent="0.2">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21"/>
      <c r="AM399" s="21"/>
      <c r="AN399" s="21"/>
      <c r="AO399" s="21"/>
      <c r="AP399" s="21"/>
      <c r="AQ399" s="21"/>
      <c r="AR399" s="21"/>
      <c r="AS399" s="21"/>
      <c r="AT399" s="21"/>
      <c r="AU399" s="21"/>
      <c r="AV399" s="21"/>
      <c r="AW399" s="21"/>
      <c r="AX399" s="21"/>
      <c r="AY399" s="21"/>
      <c r="AZ399" s="21"/>
      <c r="BA399" s="21"/>
      <c r="BB399" s="21"/>
      <c r="BC399" s="21"/>
      <c r="BD399" s="21"/>
      <c r="BE399" s="21"/>
      <c r="BF399" s="21"/>
      <c r="BG399" s="21"/>
      <c r="BH399" s="21"/>
      <c r="BI399" s="21"/>
      <c r="BJ399" s="21"/>
      <c r="BK399" s="21"/>
      <c r="BL399" s="21"/>
      <c r="BM399" s="21"/>
      <c r="BN399" s="21"/>
      <c r="BO399" s="21"/>
      <c r="BP399" s="21"/>
      <c r="BQ399" s="21"/>
      <c r="BR399" s="21"/>
      <c r="BS399" s="21"/>
      <c r="BT399" s="21"/>
      <c r="BU399" s="21"/>
      <c r="BV399" s="21"/>
      <c r="BW399" s="21"/>
      <c r="BX399" s="21"/>
      <c r="BY399" s="21"/>
      <c r="BZ399" s="21"/>
      <c r="CA399" s="21"/>
    </row>
    <row r="400" spans="1:79" ht="15.75" customHeight="1" x14ac:dyDescent="0.2">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c r="AY400" s="21"/>
      <c r="AZ400" s="21"/>
      <c r="BA400" s="21"/>
      <c r="BB400" s="21"/>
      <c r="BC400" s="21"/>
      <c r="BD400" s="21"/>
      <c r="BE400" s="21"/>
      <c r="BF400" s="21"/>
      <c r="BG400" s="21"/>
      <c r="BH400" s="21"/>
      <c r="BI400" s="21"/>
      <c r="BJ400" s="21"/>
      <c r="BK400" s="21"/>
      <c r="BL400" s="21"/>
      <c r="BM400" s="21"/>
      <c r="BN400" s="21"/>
      <c r="BO400" s="21"/>
      <c r="BP400" s="21"/>
      <c r="BQ400" s="21"/>
      <c r="BR400" s="21"/>
      <c r="BS400" s="21"/>
      <c r="BT400" s="21"/>
      <c r="BU400" s="21"/>
      <c r="BV400" s="21"/>
      <c r="BW400" s="21"/>
      <c r="BX400" s="21"/>
      <c r="BY400" s="21"/>
      <c r="BZ400" s="21"/>
      <c r="CA400" s="21"/>
    </row>
    <row r="401" spans="1:79" ht="15.75" customHeight="1" x14ac:dyDescent="0.2">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c r="AY401" s="21"/>
      <c r="AZ401" s="21"/>
      <c r="BA401" s="21"/>
      <c r="BB401" s="21"/>
      <c r="BC401" s="21"/>
      <c r="BD401" s="21"/>
      <c r="BE401" s="21"/>
      <c r="BF401" s="21"/>
      <c r="BG401" s="21"/>
      <c r="BH401" s="21"/>
      <c r="BI401" s="21"/>
      <c r="BJ401" s="21"/>
      <c r="BK401" s="21"/>
      <c r="BL401" s="21"/>
      <c r="BM401" s="21"/>
      <c r="BN401" s="21"/>
      <c r="BO401" s="21"/>
      <c r="BP401" s="21"/>
      <c r="BQ401" s="21"/>
      <c r="BR401" s="21"/>
      <c r="BS401" s="21"/>
      <c r="BT401" s="21"/>
      <c r="BU401" s="21"/>
      <c r="BV401" s="21"/>
      <c r="BW401" s="21"/>
      <c r="BX401" s="21"/>
      <c r="BY401" s="21"/>
      <c r="BZ401" s="21"/>
      <c r="CA401" s="21"/>
    </row>
    <row r="402" spans="1:79" ht="15.75" customHeight="1" x14ac:dyDescent="0.2">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c r="BE402" s="21"/>
      <c r="BF402" s="21"/>
      <c r="BG402" s="21"/>
      <c r="BH402" s="21"/>
      <c r="BI402" s="21"/>
      <c r="BJ402" s="21"/>
      <c r="BK402" s="21"/>
      <c r="BL402" s="21"/>
      <c r="BM402" s="21"/>
      <c r="BN402" s="21"/>
      <c r="BO402" s="21"/>
      <c r="BP402" s="21"/>
      <c r="BQ402" s="21"/>
      <c r="BR402" s="21"/>
      <c r="BS402" s="21"/>
      <c r="BT402" s="21"/>
      <c r="BU402" s="21"/>
      <c r="BV402" s="21"/>
      <c r="BW402" s="21"/>
      <c r="BX402" s="21"/>
      <c r="BY402" s="21"/>
      <c r="BZ402" s="21"/>
      <c r="CA402" s="21"/>
    </row>
    <row r="403" spans="1:79" ht="15.75" customHeight="1" x14ac:dyDescent="0.2">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1"/>
      <c r="AL403" s="21"/>
      <c r="AM403" s="21"/>
      <c r="AN403" s="21"/>
      <c r="AO403" s="21"/>
      <c r="AP403" s="21"/>
      <c r="AQ403" s="21"/>
      <c r="AR403" s="21"/>
      <c r="AS403" s="21"/>
      <c r="AT403" s="21"/>
      <c r="AU403" s="21"/>
      <c r="AV403" s="21"/>
      <c r="AW403" s="21"/>
      <c r="AX403" s="21"/>
      <c r="AY403" s="21"/>
      <c r="AZ403" s="21"/>
      <c r="BA403" s="21"/>
      <c r="BB403" s="21"/>
      <c r="BC403" s="21"/>
      <c r="BD403" s="21"/>
      <c r="BE403" s="21"/>
      <c r="BF403" s="21"/>
      <c r="BG403" s="21"/>
      <c r="BH403" s="21"/>
      <c r="BI403" s="21"/>
      <c r="BJ403" s="21"/>
      <c r="BK403" s="21"/>
      <c r="BL403" s="21"/>
      <c r="BM403" s="21"/>
      <c r="BN403" s="21"/>
      <c r="BO403" s="21"/>
      <c r="BP403" s="21"/>
      <c r="BQ403" s="21"/>
      <c r="BR403" s="21"/>
      <c r="BS403" s="21"/>
      <c r="BT403" s="21"/>
      <c r="BU403" s="21"/>
      <c r="BV403" s="21"/>
      <c r="BW403" s="21"/>
      <c r="BX403" s="21"/>
      <c r="BY403" s="21"/>
      <c r="BZ403" s="21"/>
      <c r="CA403" s="21"/>
    </row>
    <row r="404" spans="1:79" ht="15.75" customHeight="1" x14ac:dyDescent="0.2">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c r="AL404" s="21"/>
      <c r="AM404" s="21"/>
      <c r="AN404" s="21"/>
      <c r="AO404" s="21"/>
      <c r="AP404" s="21"/>
      <c r="AQ404" s="21"/>
      <c r="AR404" s="21"/>
      <c r="AS404" s="21"/>
      <c r="AT404" s="21"/>
      <c r="AU404" s="21"/>
      <c r="AV404" s="21"/>
      <c r="AW404" s="21"/>
      <c r="AX404" s="21"/>
      <c r="AY404" s="21"/>
      <c r="AZ404" s="21"/>
      <c r="BA404" s="21"/>
      <c r="BB404" s="21"/>
      <c r="BC404" s="21"/>
      <c r="BD404" s="21"/>
      <c r="BE404" s="21"/>
      <c r="BF404" s="21"/>
      <c r="BG404" s="21"/>
      <c r="BH404" s="21"/>
      <c r="BI404" s="21"/>
      <c r="BJ404" s="21"/>
      <c r="BK404" s="21"/>
      <c r="BL404" s="21"/>
      <c r="BM404" s="21"/>
      <c r="BN404" s="21"/>
      <c r="BO404" s="21"/>
      <c r="BP404" s="21"/>
      <c r="BQ404" s="21"/>
      <c r="BR404" s="21"/>
      <c r="BS404" s="21"/>
      <c r="BT404" s="21"/>
      <c r="BU404" s="21"/>
      <c r="BV404" s="21"/>
      <c r="BW404" s="21"/>
      <c r="BX404" s="21"/>
      <c r="BY404" s="21"/>
      <c r="BZ404" s="21"/>
      <c r="CA404" s="21"/>
    </row>
    <row r="405" spans="1:79" ht="15.75" customHeight="1" x14ac:dyDescent="0.2">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1"/>
      <c r="AL405" s="21"/>
      <c r="AM405" s="21"/>
      <c r="AN405" s="21"/>
      <c r="AO405" s="21"/>
      <c r="AP405" s="21"/>
      <c r="AQ405" s="21"/>
      <c r="AR405" s="21"/>
      <c r="AS405" s="21"/>
      <c r="AT405" s="21"/>
      <c r="AU405" s="21"/>
      <c r="AV405" s="21"/>
      <c r="AW405" s="21"/>
      <c r="AX405" s="21"/>
      <c r="AY405" s="21"/>
      <c r="AZ405" s="21"/>
      <c r="BA405" s="21"/>
      <c r="BB405" s="21"/>
      <c r="BC405" s="21"/>
      <c r="BD405" s="21"/>
      <c r="BE405" s="21"/>
      <c r="BF405" s="21"/>
      <c r="BG405" s="21"/>
      <c r="BH405" s="21"/>
      <c r="BI405" s="21"/>
      <c r="BJ405" s="21"/>
      <c r="BK405" s="21"/>
      <c r="BL405" s="21"/>
      <c r="BM405" s="21"/>
      <c r="BN405" s="21"/>
      <c r="BO405" s="21"/>
      <c r="BP405" s="21"/>
      <c r="BQ405" s="21"/>
      <c r="BR405" s="21"/>
      <c r="BS405" s="21"/>
      <c r="BT405" s="21"/>
      <c r="BU405" s="21"/>
      <c r="BV405" s="21"/>
      <c r="BW405" s="21"/>
      <c r="BX405" s="21"/>
      <c r="BY405" s="21"/>
      <c r="BZ405" s="21"/>
      <c r="CA405" s="21"/>
    </row>
    <row r="406" spans="1:79" ht="15.75" customHeight="1" x14ac:dyDescent="0.2">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1"/>
      <c r="AL406" s="21"/>
      <c r="AM406" s="21"/>
      <c r="AN406" s="21"/>
      <c r="AO406" s="21"/>
      <c r="AP406" s="21"/>
      <c r="AQ406" s="21"/>
      <c r="AR406" s="21"/>
      <c r="AS406" s="21"/>
      <c r="AT406" s="21"/>
      <c r="AU406" s="21"/>
      <c r="AV406" s="21"/>
      <c r="AW406" s="21"/>
      <c r="AX406" s="21"/>
      <c r="AY406" s="21"/>
      <c r="AZ406" s="21"/>
      <c r="BA406" s="21"/>
      <c r="BB406" s="21"/>
      <c r="BC406" s="21"/>
      <c r="BD406" s="21"/>
      <c r="BE406" s="21"/>
      <c r="BF406" s="21"/>
      <c r="BG406" s="21"/>
      <c r="BH406" s="21"/>
      <c r="BI406" s="21"/>
      <c r="BJ406" s="21"/>
      <c r="BK406" s="21"/>
      <c r="BL406" s="21"/>
      <c r="BM406" s="21"/>
      <c r="BN406" s="21"/>
      <c r="BO406" s="21"/>
      <c r="BP406" s="21"/>
      <c r="BQ406" s="21"/>
      <c r="BR406" s="21"/>
      <c r="BS406" s="21"/>
      <c r="BT406" s="21"/>
      <c r="BU406" s="21"/>
      <c r="BV406" s="21"/>
      <c r="BW406" s="21"/>
      <c r="BX406" s="21"/>
      <c r="BY406" s="21"/>
      <c r="BZ406" s="21"/>
      <c r="CA406" s="21"/>
    </row>
    <row r="407" spans="1:79" ht="15.75" customHeight="1" x14ac:dyDescent="0.2">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1"/>
      <c r="AL407" s="21"/>
      <c r="AM407" s="21"/>
      <c r="AN407" s="21"/>
      <c r="AO407" s="21"/>
      <c r="AP407" s="21"/>
      <c r="AQ407" s="21"/>
      <c r="AR407" s="21"/>
      <c r="AS407" s="21"/>
      <c r="AT407" s="21"/>
      <c r="AU407" s="21"/>
      <c r="AV407" s="21"/>
      <c r="AW407" s="21"/>
      <c r="AX407" s="21"/>
      <c r="AY407" s="21"/>
      <c r="AZ407" s="21"/>
      <c r="BA407" s="21"/>
      <c r="BB407" s="21"/>
      <c r="BC407" s="21"/>
      <c r="BD407" s="21"/>
      <c r="BE407" s="21"/>
      <c r="BF407" s="21"/>
      <c r="BG407" s="21"/>
      <c r="BH407" s="21"/>
      <c r="BI407" s="21"/>
      <c r="BJ407" s="21"/>
      <c r="BK407" s="21"/>
      <c r="BL407" s="21"/>
      <c r="BM407" s="21"/>
      <c r="BN407" s="21"/>
      <c r="BO407" s="21"/>
      <c r="BP407" s="21"/>
      <c r="BQ407" s="21"/>
      <c r="BR407" s="21"/>
      <c r="BS407" s="21"/>
      <c r="BT407" s="21"/>
      <c r="BU407" s="21"/>
      <c r="BV407" s="21"/>
      <c r="BW407" s="21"/>
      <c r="BX407" s="21"/>
      <c r="BY407" s="21"/>
      <c r="BZ407" s="21"/>
      <c r="CA407" s="21"/>
    </row>
    <row r="408" spans="1:79" ht="15.75" customHeight="1" x14ac:dyDescent="0.2">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1"/>
      <c r="AL408" s="21"/>
      <c r="AM408" s="21"/>
      <c r="AN408" s="21"/>
      <c r="AO408" s="21"/>
      <c r="AP408" s="21"/>
      <c r="AQ408" s="21"/>
      <c r="AR408" s="21"/>
      <c r="AS408" s="21"/>
      <c r="AT408" s="21"/>
      <c r="AU408" s="21"/>
      <c r="AV408" s="21"/>
      <c r="AW408" s="21"/>
      <c r="AX408" s="21"/>
      <c r="AY408" s="21"/>
      <c r="AZ408" s="21"/>
      <c r="BA408" s="21"/>
      <c r="BB408" s="21"/>
      <c r="BC408" s="21"/>
      <c r="BD408" s="21"/>
      <c r="BE408" s="21"/>
      <c r="BF408" s="21"/>
      <c r="BG408" s="21"/>
      <c r="BH408" s="21"/>
      <c r="BI408" s="21"/>
      <c r="BJ408" s="21"/>
      <c r="BK408" s="21"/>
      <c r="BL408" s="21"/>
      <c r="BM408" s="21"/>
      <c r="BN408" s="21"/>
      <c r="BO408" s="21"/>
      <c r="BP408" s="21"/>
      <c r="BQ408" s="21"/>
      <c r="BR408" s="21"/>
      <c r="BS408" s="21"/>
      <c r="BT408" s="21"/>
      <c r="BU408" s="21"/>
      <c r="BV408" s="21"/>
      <c r="BW408" s="21"/>
      <c r="BX408" s="21"/>
      <c r="BY408" s="21"/>
      <c r="BZ408" s="21"/>
      <c r="CA408" s="21"/>
    </row>
    <row r="409" spans="1:79" ht="15.75" customHeight="1" x14ac:dyDescent="0.2">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1"/>
      <c r="AL409" s="21"/>
      <c r="AM409" s="21"/>
      <c r="AN409" s="21"/>
      <c r="AO409" s="21"/>
      <c r="AP409" s="21"/>
      <c r="AQ409" s="21"/>
      <c r="AR409" s="21"/>
      <c r="AS409" s="21"/>
      <c r="AT409" s="21"/>
      <c r="AU409" s="21"/>
      <c r="AV409" s="21"/>
      <c r="AW409" s="21"/>
      <c r="AX409" s="21"/>
      <c r="AY409" s="21"/>
      <c r="AZ409" s="21"/>
      <c r="BA409" s="21"/>
      <c r="BB409" s="21"/>
      <c r="BC409" s="21"/>
      <c r="BD409" s="21"/>
      <c r="BE409" s="21"/>
      <c r="BF409" s="21"/>
      <c r="BG409" s="21"/>
      <c r="BH409" s="21"/>
      <c r="BI409" s="21"/>
      <c r="BJ409" s="21"/>
      <c r="BK409" s="21"/>
      <c r="BL409" s="21"/>
      <c r="BM409" s="21"/>
      <c r="BN409" s="21"/>
      <c r="BO409" s="21"/>
      <c r="BP409" s="21"/>
      <c r="BQ409" s="21"/>
      <c r="BR409" s="21"/>
      <c r="BS409" s="21"/>
      <c r="BT409" s="21"/>
      <c r="BU409" s="21"/>
      <c r="BV409" s="21"/>
      <c r="BW409" s="21"/>
      <c r="BX409" s="21"/>
      <c r="BY409" s="21"/>
      <c r="BZ409" s="21"/>
      <c r="CA409" s="21"/>
    </row>
    <row r="410" spans="1:79" ht="15.75" customHeight="1" x14ac:dyDescent="0.2">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1"/>
      <c r="AL410" s="21"/>
      <c r="AM410" s="21"/>
      <c r="AN410" s="21"/>
      <c r="AO410" s="21"/>
      <c r="AP410" s="21"/>
      <c r="AQ410" s="21"/>
      <c r="AR410" s="21"/>
      <c r="AS410" s="21"/>
      <c r="AT410" s="21"/>
      <c r="AU410" s="21"/>
      <c r="AV410" s="21"/>
      <c r="AW410" s="21"/>
      <c r="AX410" s="21"/>
      <c r="AY410" s="21"/>
      <c r="AZ410" s="21"/>
      <c r="BA410" s="21"/>
      <c r="BB410" s="21"/>
      <c r="BC410" s="21"/>
      <c r="BD410" s="21"/>
      <c r="BE410" s="21"/>
      <c r="BF410" s="21"/>
      <c r="BG410" s="21"/>
      <c r="BH410" s="21"/>
      <c r="BI410" s="21"/>
      <c r="BJ410" s="21"/>
      <c r="BK410" s="21"/>
      <c r="BL410" s="21"/>
      <c r="BM410" s="21"/>
      <c r="BN410" s="21"/>
      <c r="BO410" s="21"/>
      <c r="BP410" s="21"/>
      <c r="BQ410" s="21"/>
      <c r="BR410" s="21"/>
      <c r="BS410" s="21"/>
      <c r="BT410" s="21"/>
      <c r="BU410" s="21"/>
      <c r="BV410" s="21"/>
      <c r="BW410" s="21"/>
      <c r="BX410" s="21"/>
      <c r="BY410" s="21"/>
      <c r="BZ410" s="21"/>
      <c r="CA410" s="21"/>
    </row>
    <row r="411" spans="1:79" ht="15.75" customHeight="1" x14ac:dyDescent="0.2">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c r="AL411" s="21"/>
      <c r="AM411" s="21"/>
      <c r="AN411" s="21"/>
      <c r="AO411" s="21"/>
      <c r="AP411" s="21"/>
      <c r="AQ411" s="21"/>
      <c r="AR411" s="21"/>
      <c r="AS411" s="21"/>
      <c r="AT411" s="21"/>
      <c r="AU411" s="21"/>
      <c r="AV411" s="21"/>
      <c r="AW411" s="21"/>
      <c r="AX411" s="21"/>
      <c r="AY411" s="21"/>
      <c r="AZ411" s="21"/>
      <c r="BA411" s="21"/>
      <c r="BB411" s="21"/>
      <c r="BC411" s="21"/>
      <c r="BD411" s="21"/>
      <c r="BE411" s="21"/>
      <c r="BF411" s="21"/>
      <c r="BG411" s="21"/>
      <c r="BH411" s="21"/>
      <c r="BI411" s="21"/>
      <c r="BJ411" s="21"/>
      <c r="BK411" s="21"/>
      <c r="BL411" s="21"/>
      <c r="BM411" s="21"/>
      <c r="BN411" s="21"/>
      <c r="BO411" s="21"/>
      <c r="BP411" s="21"/>
      <c r="BQ411" s="21"/>
      <c r="BR411" s="21"/>
      <c r="BS411" s="21"/>
      <c r="BT411" s="21"/>
      <c r="BU411" s="21"/>
      <c r="BV411" s="21"/>
      <c r="BW411" s="21"/>
      <c r="BX411" s="21"/>
      <c r="BY411" s="21"/>
      <c r="BZ411" s="21"/>
      <c r="CA411" s="21"/>
    </row>
    <row r="412" spans="1:79" ht="15.75" customHeight="1" x14ac:dyDescent="0.2">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1"/>
      <c r="AL412" s="21"/>
      <c r="AM412" s="21"/>
      <c r="AN412" s="21"/>
      <c r="AO412" s="21"/>
      <c r="AP412" s="21"/>
      <c r="AQ412" s="21"/>
      <c r="AR412" s="21"/>
      <c r="AS412" s="21"/>
      <c r="AT412" s="21"/>
      <c r="AU412" s="21"/>
      <c r="AV412" s="21"/>
      <c r="AW412" s="21"/>
      <c r="AX412" s="21"/>
      <c r="AY412" s="21"/>
      <c r="AZ412" s="21"/>
      <c r="BA412" s="21"/>
      <c r="BB412" s="21"/>
      <c r="BC412" s="21"/>
      <c r="BD412" s="21"/>
      <c r="BE412" s="21"/>
      <c r="BF412" s="21"/>
      <c r="BG412" s="21"/>
      <c r="BH412" s="21"/>
      <c r="BI412" s="21"/>
      <c r="BJ412" s="21"/>
      <c r="BK412" s="21"/>
      <c r="BL412" s="21"/>
      <c r="BM412" s="21"/>
      <c r="BN412" s="21"/>
      <c r="BO412" s="21"/>
      <c r="BP412" s="21"/>
      <c r="BQ412" s="21"/>
      <c r="BR412" s="21"/>
      <c r="BS412" s="21"/>
      <c r="BT412" s="21"/>
      <c r="BU412" s="21"/>
      <c r="BV412" s="21"/>
      <c r="BW412" s="21"/>
      <c r="BX412" s="21"/>
      <c r="BY412" s="21"/>
      <c r="BZ412" s="21"/>
      <c r="CA412" s="21"/>
    </row>
    <row r="413" spans="1:79" ht="15.75" customHeight="1" x14ac:dyDescent="0.2">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c r="AL413" s="21"/>
      <c r="AM413" s="21"/>
      <c r="AN413" s="21"/>
      <c r="AO413" s="21"/>
      <c r="AP413" s="21"/>
      <c r="AQ413" s="21"/>
      <c r="AR413" s="21"/>
      <c r="AS413" s="21"/>
      <c r="AT413" s="21"/>
      <c r="AU413" s="21"/>
      <c r="AV413" s="21"/>
      <c r="AW413" s="21"/>
      <c r="AX413" s="21"/>
      <c r="AY413" s="21"/>
      <c r="AZ413" s="21"/>
      <c r="BA413" s="21"/>
      <c r="BB413" s="21"/>
      <c r="BC413" s="21"/>
      <c r="BD413" s="21"/>
      <c r="BE413" s="21"/>
      <c r="BF413" s="21"/>
      <c r="BG413" s="21"/>
      <c r="BH413" s="21"/>
      <c r="BI413" s="21"/>
      <c r="BJ413" s="21"/>
      <c r="BK413" s="21"/>
      <c r="BL413" s="21"/>
      <c r="BM413" s="21"/>
      <c r="BN413" s="21"/>
      <c r="BO413" s="21"/>
      <c r="BP413" s="21"/>
      <c r="BQ413" s="21"/>
      <c r="BR413" s="21"/>
      <c r="BS413" s="21"/>
      <c r="BT413" s="21"/>
      <c r="BU413" s="21"/>
      <c r="BV413" s="21"/>
      <c r="BW413" s="21"/>
      <c r="BX413" s="21"/>
      <c r="BY413" s="21"/>
      <c r="BZ413" s="21"/>
      <c r="CA413" s="21"/>
    </row>
    <row r="414" spans="1:79" ht="15.75" customHeight="1" x14ac:dyDescent="0.2">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1"/>
      <c r="AL414" s="21"/>
      <c r="AM414" s="21"/>
      <c r="AN414" s="21"/>
      <c r="AO414" s="21"/>
      <c r="AP414" s="21"/>
      <c r="AQ414" s="21"/>
      <c r="AR414" s="21"/>
      <c r="AS414" s="21"/>
      <c r="AT414" s="21"/>
      <c r="AU414" s="21"/>
      <c r="AV414" s="21"/>
      <c r="AW414" s="21"/>
      <c r="AX414" s="21"/>
      <c r="AY414" s="21"/>
      <c r="AZ414" s="21"/>
      <c r="BA414" s="21"/>
      <c r="BB414" s="21"/>
      <c r="BC414" s="21"/>
      <c r="BD414" s="21"/>
      <c r="BE414" s="21"/>
      <c r="BF414" s="21"/>
      <c r="BG414" s="21"/>
      <c r="BH414" s="21"/>
      <c r="BI414" s="21"/>
      <c r="BJ414" s="21"/>
      <c r="BK414" s="21"/>
      <c r="BL414" s="21"/>
      <c r="BM414" s="21"/>
      <c r="BN414" s="21"/>
      <c r="BO414" s="21"/>
      <c r="BP414" s="21"/>
      <c r="BQ414" s="21"/>
      <c r="BR414" s="21"/>
      <c r="BS414" s="21"/>
      <c r="BT414" s="21"/>
      <c r="BU414" s="21"/>
      <c r="BV414" s="21"/>
      <c r="BW414" s="21"/>
      <c r="BX414" s="21"/>
      <c r="BY414" s="21"/>
      <c r="BZ414" s="21"/>
      <c r="CA414" s="21"/>
    </row>
    <row r="415" spans="1:79" ht="15.75" customHeight="1" x14ac:dyDescent="0.2">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1"/>
      <c r="AL415" s="21"/>
      <c r="AM415" s="21"/>
      <c r="AN415" s="21"/>
      <c r="AO415" s="21"/>
      <c r="AP415" s="21"/>
      <c r="AQ415" s="21"/>
      <c r="AR415" s="21"/>
      <c r="AS415" s="21"/>
      <c r="AT415" s="21"/>
      <c r="AU415" s="21"/>
      <c r="AV415" s="21"/>
      <c r="AW415" s="21"/>
      <c r="AX415" s="21"/>
      <c r="AY415" s="21"/>
      <c r="AZ415" s="21"/>
      <c r="BA415" s="21"/>
      <c r="BB415" s="21"/>
      <c r="BC415" s="21"/>
      <c r="BD415" s="21"/>
      <c r="BE415" s="21"/>
      <c r="BF415" s="21"/>
      <c r="BG415" s="21"/>
      <c r="BH415" s="21"/>
      <c r="BI415" s="21"/>
      <c r="BJ415" s="21"/>
      <c r="BK415" s="21"/>
      <c r="BL415" s="21"/>
      <c r="BM415" s="21"/>
      <c r="BN415" s="21"/>
      <c r="BO415" s="21"/>
      <c r="BP415" s="21"/>
      <c r="BQ415" s="21"/>
      <c r="BR415" s="21"/>
      <c r="BS415" s="21"/>
      <c r="BT415" s="21"/>
      <c r="BU415" s="21"/>
      <c r="BV415" s="21"/>
      <c r="BW415" s="21"/>
      <c r="BX415" s="21"/>
      <c r="BY415" s="21"/>
      <c r="BZ415" s="21"/>
      <c r="CA415" s="21"/>
    </row>
    <row r="416" spans="1:79" ht="15.75" customHeight="1" x14ac:dyDescent="0.2">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1"/>
      <c r="AL416" s="21"/>
      <c r="AM416" s="21"/>
      <c r="AN416" s="21"/>
      <c r="AO416" s="21"/>
      <c r="AP416" s="21"/>
      <c r="AQ416" s="21"/>
      <c r="AR416" s="21"/>
      <c r="AS416" s="21"/>
      <c r="AT416" s="21"/>
      <c r="AU416" s="21"/>
      <c r="AV416" s="21"/>
      <c r="AW416" s="21"/>
      <c r="AX416" s="21"/>
      <c r="AY416" s="21"/>
      <c r="AZ416" s="21"/>
      <c r="BA416" s="21"/>
      <c r="BB416" s="21"/>
      <c r="BC416" s="21"/>
      <c r="BD416" s="21"/>
      <c r="BE416" s="21"/>
      <c r="BF416" s="21"/>
      <c r="BG416" s="21"/>
      <c r="BH416" s="21"/>
      <c r="BI416" s="21"/>
      <c r="BJ416" s="21"/>
      <c r="BK416" s="21"/>
      <c r="BL416" s="21"/>
      <c r="BM416" s="21"/>
      <c r="BN416" s="21"/>
      <c r="BO416" s="21"/>
      <c r="BP416" s="21"/>
      <c r="BQ416" s="21"/>
      <c r="BR416" s="21"/>
      <c r="BS416" s="21"/>
      <c r="BT416" s="21"/>
      <c r="BU416" s="21"/>
      <c r="BV416" s="21"/>
      <c r="BW416" s="21"/>
      <c r="BX416" s="21"/>
      <c r="BY416" s="21"/>
      <c r="BZ416" s="21"/>
      <c r="CA416" s="21"/>
    </row>
    <row r="417" spans="1:79" ht="15.75" customHeight="1" x14ac:dyDescent="0.2">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1"/>
      <c r="AL417" s="21"/>
      <c r="AM417" s="21"/>
      <c r="AN417" s="21"/>
      <c r="AO417" s="21"/>
      <c r="AP417" s="21"/>
      <c r="AQ417" s="21"/>
      <c r="AR417" s="21"/>
      <c r="AS417" s="21"/>
      <c r="AT417" s="21"/>
      <c r="AU417" s="21"/>
      <c r="AV417" s="21"/>
      <c r="AW417" s="21"/>
      <c r="AX417" s="21"/>
      <c r="AY417" s="21"/>
      <c r="AZ417" s="21"/>
      <c r="BA417" s="21"/>
      <c r="BB417" s="21"/>
      <c r="BC417" s="21"/>
      <c r="BD417" s="21"/>
      <c r="BE417" s="21"/>
      <c r="BF417" s="21"/>
      <c r="BG417" s="21"/>
      <c r="BH417" s="21"/>
      <c r="BI417" s="21"/>
      <c r="BJ417" s="21"/>
      <c r="BK417" s="21"/>
      <c r="BL417" s="21"/>
      <c r="BM417" s="21"/>
      <c r="BN417" s="21"/>
      <c r="BO417" s="21"/>
      <c r="BP417" s="21"/>
      <c r="BQ417" s="21"/>
      <c r="BR417" s="21"/>
      <c r="BS417" s="21"/>
      <c r="BT417" s="21"/>
      <c r="BU417" s="21"/>
      <c r="BV417" s="21"/>
      <c r="BW417" s="21"/>
      <c r="BX417" s="21"/>
      <c r="BY417" s="21"/>
      <c r="BZ417" s="21"/>
      <c r="CA417" s="21"/>
    </row>
    <row r="418" spans="1:79" ht="15.75" customHeight="1" x14ac:dyDescent="0.2">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1"/>
      <c r="AL418" s="21"/>
      <c r="AM418" s="21"/>
      <c r="AN418" s="21"/>
      <c r="AO418" s="21"/>
      <c r="AP418" s="21"/>
      <c r="AQ418" s="21"/>
      <c r="AR418" s="21"/>
      <c r="AS418" s="21"/>
      <c r="AT418" s="21"/>
      <c r="AU418" s="21"/>
      <c r="AV418" s="21"/>
      <c r="AW418" s="21"/>
      <c r="AX418" s="21"/>
      <c r="AY418" s="21"/>
      <c r="AZ418" s="21"/>
      <c r="BA418" s="21"/>
      <c r="BB418" s="21"/>
      <c r="BC418" s="21"/>
      <c r="BD418" s="21"/>
      <c r="BE418" s="21"/>
      <c r="BF418" s="21"/>
      <c r="BG418" s="21"/>
      <c r="BH418" s="21"/>
      <c r="BI418" s="21"/>
      <c r="BJ418" s="21"/>
      <c r="BK418" s="21"/>
      <c r="BL418" s="21"/>
      <c r="BM418" s="21"/>
      <c r="BN418" s="21"/>
      <c r="BO418" s="21"/>
      <c r="BP418" s="21"/>
      <c r="BQ418" s="21"/>
      <c r="BR418" s="21"/>
      <c r="BS418" s="21"/>
      <c r="BT418" s="21"/>
      <c r="BU418" s="21"/>
      <c r="BV418" s="21"/>
      <c r="BW418" s="21"/>
      <c r="BX418" s="21"/>
      <c r="BY418" s="21"/>
      <c r="BZ418" s="21"/>
      <c r="CA418" s="21"/>
    </row>
    <row r="419" spans="1:79" ht="15.75" customHeight="1" x14ac:dyDescent="0.2">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1"/>
      <c r="AL419" s="21"/>
      <c r="AM419" s="21"/>
      <c r="AN419" s="21"/>
      <c r="AO419" s="21"/>
      <c r="AP419" s="21"/>
      <c r="AQ419" s="21"/>
      <c r="AR419" s="21"/>
      <c r="AS419" s="21"/>
      <c r="AT419" s="21"/>
      <c r="AU419" s="21"/>
      <c r="AV419" s="21"/>
      <c r="AW419" s="21"/>
      <c r="AX419" s="21"/>
      <c r="AY419" s="21"/>
      <c r="AZ419" s="21"/>
      <c r="BA419" s="21"/>
      <c r="BB419" s="21"/>
      <c r="BC419" s="21"/>
      <c r="BD419" s="21"/>
      <c r="BE419" s="21"/>
      <c r="BF419" s="21"/>
      <c r="BG419" s="21"/>
      <c r="BH419" s="21"/>
      <c r="BI419" s="21"/>
      <c r="BJ419" s="21"/>
      <c r="BK419" s="21"/>
      <c r="BL419" s="21"/>
      <c r="BM419" s="21"/>
      <c r="BN419" s="21"/>
      <c r="BO419" s="21"/>
      <c r="BP419" s="21"/>
      <c r="BQ419" s="21"/>
      <c r="BR419" s="21"/>
      <c r="BS419" s="21"/>
      <c r="BT419" s="21"/>
      <c r="BU419" s="21"/>
      <c r="BV419" s="21"/>
      <c r="BW419" s="21"/>
      <c r="BX419" s="21"/>
      <c r="BY419" s="21"/>
      <c r="BZ419" s="21"/>
      <c r="CA419" s="21"/>
    </row>
    <row r="420" spans="1:79" ht="15.75" customHeight="1" x14ac:dyDescent="0.2">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L420" s="21"/>
      <c r="AM420" s="21"/>
      <c r="AN420" s="21"/>
      <c r="AO420" s="21"/>
      <c r="AP420" s="21"/>
      <c r="AQ420" s="21"/>
      <c r="AR420" s="21"/>
      <c r="AS420" s="21"/>
      <c r="AT420" s="21"/>
      <c r="AU420" s="21"/>
      <c r="AV420" s="21"/>
      <c r="AW420" s="21"/>
      <c r="AX420" s="21"/>
      <c r="AY420" s="21"/>
      <c r="AZ420" s="21"/>
      <c r="BA420" s="21"/>
      <c r="BB420" s="21"/>
      <c r="BC420" s="21"/>
      <c r="BD420" s="21"/>
      <c r="BE420" s="21"/>
      <c r="BF420" s="21"/>
      <c r="BG420" s="21"/>
      <c r="BH420" s="21"/>
      <c r="BI420" s="21"/>
      <c r="BJ420" s="21"/>
      <c r="BK420" s="21"/>
      <c r="BL420" s="21"/>
      <c r="BM420" s="21"/>
      <c r="BN420" s="21"/>
      <c r="BO420" s="21"/>
      <c r="BP420" s="21"/>
      <c r="BQ420" s="21"/>
      <c r="BR420" s="21"/>
      <c r="BS420" s="21"/>
      <c r="BT420" s="21"/>
      <c r="BU420" s="21"/>
      <c r="BV420" s="21"/>
      <c r="BW420" s="21"/>
      <c r="BX420" s="21"/>
      <c r="BY420" s="21"/>
      <c r="BZ420" s="21"/>
      <c r="CA420" s="21"/>
    </row>
    <row r="421" spans="1:79" ht="15.75" customHeight="1" x14ac:dyDescent="0.2">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1"/>
      <c r="AL421" s="21"/>
      <c r="AM421" s="21"/>
      <c r="AN421" s="21"/>
      <c r="AO421" s="21"/>
      <c r="AP421" s="21"/>
      <c r="AQ421" s="21"/>
      <c r="AR421" s="21"/>
      <c r="AS421" s="21"/>
      <c r="AT421" s="21"/>
      <c r="AU421" s="21"/>
      <c r="AV421" s="21"/>
      <c r="AW421" s="21"/>
      <c r="AX421" s="21"/>
      <c r="AY421" s="21"/>
      <c r="AZ421" s="21"/>
      <c r="BA421" s="21"/>
      <c r="BB421" s="21"/>
      <c r="BC421" s="21"/>
      <c r="BD421" s="21"/>
      <c r="BE421" s="21"/>
      <c r="BF421" s="21"/>
      <c r="BG421" s="21"/>
      <c r="BH421" s="21"/>
      <c r="BI421" s="21"/>
      <c r="BJ421" s="21"/>
      <c r="BK421" s="21"/>
      <c r="BL421" s="21"/>
      <c r="BM421" s="21"/>
      <c r="BN421" s="21"/>
      <c r="BO421" s="21"/>
      <c r="BP421" s="21"/>
      <c r="BQ421" s="21"/>
      <c r="BR421" s="21"/>
      <c r="BS421" s="21"/>
      <c r="BT421" s="21"/>
      <c r="BU421" s="21"/>
      <c r="BV421" s="21"/>
      <c r="BW421" s="21"/>
      <c r="BX421" s="21"/>
      <c r="BY421" s="21"/>
      <c r="BZ421" s="21"/>
      <c r="CA421" s="21"/>
    </row>
    <row r="422" spans="1:79" ht="15.75" customHeight="1" x14ac:dyDescent="0.2">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1"/>
      <c r="AK422" s="21"/>
      <c r="AL422" s="21"/>
      <c r="AM422" s="21"/>
      <c r="AN422" s="21"/>
      <c r="AO422" s="21"/>
      <c r="AP422" s="21"/>
      <c r="AQ422" s="21"/>
      <c r="AR422" s="21"/>
      <c r="AS422" s="21"/>
      <c r="AT422" s="21"/>
      <c r="AU422" s="21"/>
      <c r="AV422" s="21"/>
      <c r="AW422" s="21"/>
      <c r="AX422" s="21"/>
      <c r="AY422" s="21"/>
      <c r="AZ422" s="21"/>
      <c r="BA422" s="21"/>
      <c r="BB422" s="21"/>
      <c r="BC422" s="21"/>
      <c r="BD422" s="21"/>
      <c r="BE422" s="21"/>
      <c r="BF422" s="21"/>
      <c r="BG422" s="21"/>
      <c r="BH422" s="21"/>
      <c r="BI422" s="21"/>
      <c r="BJ422" s="21"/>
      <c r="BK422" s="21"/>
      <c r="BL422" s="21"/>
      <c r="BM422" s="21"/>
      <c r="BN422" s="21"/>
      <c r="BO422" s="21"/>
      <c r="BP422" s="21"/>
      <c r="BQ422" s="21"/>
      <c r="BR422" s="21"/>
      <c r="BS422" s="21"/>
      <c r="BT422" s="21"/>
      <c r="BU422" s="21"/>
      <c r="BV422" s="21"/>
      <c r="BW422" s="21"/>
      <c r="BX422" s="21"/>
      <c r="BY422" s="21"/>
      <c r="BZ422" s="21"/>
      <c r="CA422" s="21"/>
    </row>
    <row r="423" spans="1:79" ht="15.75" customHeight="1" x14ac:dyDescent="0.2">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1"/>
      <c r="AL423" s="21"/>
      <c r="AM423" s="21"/>
      <c r="AN423" s="21"/>
      <c r="AO423" s="21"/>
      <c r="AP423" s="21"/>
      <c r="AQ423" s="21"/>
      <c r="AR423" s="21"/>
      <c r="AS423" s="21"/>
      <c r="AT423" s="21"/>
      <c r="AU423" s="21"/>
      <c r="AV423" s="21"/>
      <c r="AW423" s="21"/>
      <c r="AX423" s="21"/>
      <c r="AY423" s="21"/>
      <c r="AZ423" s="21"/>
      <c r="BA423" s="21"/>
      <c r="BB423" s="21"/>
      <c r="BC423" s="21"/>
      <c r="BD423" s="21"/>
      <c r="BE423" s="21"/>
      <c r="BF423" s="21"/>
      <c r="BG423" s="21"/>
      <c r="BH423" s="21"/>
      <c r="BI423" s="21"/>
      <c r="BJ423" s="21"/>
      <c r="BK423" s="21"/>
      <c r="BL423" s="21"/>
      <c r="BM423" s="21"/>
      <c r="BN423" s="21"/>
      <c r="BO423" s="21"/>
      <c r="BP423" s="21"/>
      <c r="BQ423" s="21"/>
      <c r="BR423" s="21"/>
      <c r="BS423" s="21"/>
      <c r="BT423" s="21"/>
      <c r="BU423" s="21"/>
      <c r="BV423" s="21"/>
      <c r="BW423" s="21"/>
      <c r="BX423" s="21"/>
      <c r="BY423" s="21"/>
      <c r="BZ423" s="21"/>
      <c r="CA423" s="21"/>
    </row>
    <row r="424" spans="1:79" ht="15.75" customHeight="1" x14ac:dyDescent="0.2">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1"/>
      <c r="AL424" s="21"/>
      <c r="AM424" s="21"/>
      <c r="AN424" s="21"/>
      <c r="AO424" s="21"/>
      <c r="AP424" s="21"/>
      <c r="AQ424" s="21"/>
      <c r="AR424" s="21"/>
      <c r="AS424" s="21"/>
      <c r="AT424" s="21"/>
      <c r="AU424" s="21"/>
      <c r="AV424" s="21"/>
      <c r="AW424" s="21"/>
      <c r="AX424" s="21"/>
      <c r="AY424" s="21"/>
      <c r="AZ424" s="21"/>
      <c r="BA424" s="21"/>
      <c r="BB424" s="21"/>
      <c r="BC424" s="21"/>
      <c r="BD424" s="21"/>
      <c r="BE424" s="21"/>
      <c r="BF424" s="21"/>
      <c r="BG424" s="21"/>
      <c r="BH424" s="21"/>
      <c r="BI424" s="21"/>
      <c r="BJ424" s="21"/>
      <c r="BK424" s="21"/>
      <c r="BL424" s="21"/>
      <c r="BM424" s="21"/>
      <c r="BN424" s="21"/>
      <c r="BO424" s="21"/>
      <c r="BP424" s="21"/>
      <c r="BQ424" s="21"/>
      <c r="BR424" s="21"/>
      <c r="BS424" s="21"/>
      <c r="BT424" s="21"/>
      <c r="BU424" s="21"/>
      <c r="BV424" s="21"/>
      <c r="BW424" s="21"/>
      <c r="BX424" s="21"/>
      <c r="BY424" s="21"/>
      <c r="BZ424" s="21"/>
      <c r="CA424" s="21"/>
    </row>
    <row r="425" spans="1:79" ht="15.75" customHeight="1" x14ac:dyDescent="0.2">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1"/>
      <c r="AL425" s="21"/>
      <c r="AM425" s="21"/>
      <c r="AN425" s="21"/>
      <c r="AO425" s="21"/>
      <c r="AP425" s="21"/>
      <c r="AQ425" s="21"/>
      <c r="AR425" s="21"/>
      <c r="AS425" s="21"/>
      <c r="AT425" s="21"/>
      <c r="AU425" s="21"/>
      <c r="AV425" s="21"/>
      <c r="AW425" s="21"/>
      <c r="AX425" s="21"/>
      <c r="AY425" s="21"/>
      <c r="AZ425" s="21"/>
      <c r="BA425" s="21"/>
      <c r="BB425" s="21"/>
      <c r="BC425" s="21"/>
      <c r="BD425" s="21"/>
      <c r="BE425" s="21"/>
      <c r="BF425" s="21"/>
      <c r="BG425" s="21"/>
      <c r="BH425" s="21"/>
      <c r="BI425" s="21"/>
      <c r="BJ425" s="21"/>
      <c r="BK425" s="21"/>
      <c r="BL425" s="21"/>
      <c r="BM425" s="21"/>
      <c r="BN425" s="21"/>
      <c r="BO425" s="21"/>
      <c r="BP425" s="21"/>
      <c r="BQ425" s="21"/>
      <c r="BR425" s="21"/>
      <c r="BS425" s="21"/>
      <c r="BT425" s="21"/>
      <c r="BU425" s="21"/>
      <c r="BV425" s="21"/>
      <c r="BW425" s="21"/>
      <c r="BX425" s="21"/>
      <c r="BY425" s="21"/>
      <c r="BZ425" s="21"/>
      <c r="CA425" s="21"/>
    </row>
    <row r="426" spans="1:79" ht="15.75" customHeight="1" x14ac:dyDescent="0.2">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1"/>
      <c r="AL426" s="21"/>
      <c r="AM426" s="21"/>
      <c r="AN426" s="21"/>
      <c r="AO426" s="21"/>
      <c r="AP426" s="21"/>
      <c r="AQ426" s="21"/>
      <c r="AR426" s="21"/>
      <c r="AS426" s="21"/>
      <c r="AT426" s="21"/>
      <c r="AU426" s="21"/>
      <c r="AV426" s="21"/>
      <c r="AW426" s="21"/>
      <c r="AX426" s="21"/>
      <c r="AY426" s="21"/>
      <c r="AZ426" s="21"/>
      <c r="BA426" s="21"/>
      <c r="BB426" s="21"/>
      <c r="BC426" s="21"/>
      <c r="BD426" s="21"/>
      <c r="BE426" s="21"/>
      <c r="BF426" s="21"/>
      <c r="BG426" s="21"/>
      <c r="BH426" s="21"/>
      <c r="BI426" s="21"/>
      <c r="BJ426" s="21"/>
      <c r="BK426" s="21"/>
      <c r="BL426" s="21"/>
      <c r="BM426" s="21"/>
      <c r="BN426" s="21"/>
      <c r="BO426" s="21"/>
      <c r="BP426" s="21"/>
      <c r="BQ426" s="21"/>
      <c r="BR426" s="21"/>
      <c r="BS426" s="21"/>
      <c r="BT426" s="21"/>
      <c r="BU426" s="21"/>
      <c r="BV426" s="21"/>
      <c r="BW426" s="21"/>
      <c r="BX426" s="21"/>
      <c r="BY426" s="21"/>
      <c r="BZ426" s="21"/>
      <c r="CA426" s="21"/>
    </row>
    <row r="427" spans="1:79" ht="15.75" customHeight="1" x14ac:dyDescent="0.2">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1"/>
      <c r="AL427" s="21"/>
      <c r="AM427" s="21"/>
      <c r="AN427" s="21"/>
      <c r="AO427" s="21"/>
      <c r="AP427" s="21"/>
      <c r="AQ427" s="21"/>
      <c r="AR427" s="21"/>
      <c r="AS427" s="21"/>
      <c r="AT427" s="21"/>
      <c r="AU427" s="21"/>
      <c r="AV427" s="21"/>
      <c r="AW427" s="21"/>
      <c r="AX427" s="21"/>
      <c r="AY427" s="21"/>
      <c r="AZ427" s="21"/>
      <c r="BA427" s="21"/>
      <c r="BB427" s="21"/>
      <c r="BC427" s="21"/>
      <c r="BD427" s="21"/>
      <c r="BE427" s="21"/>
      <c r="BF427" s="21"/>
      <c r="BG427" s="21"/>
      <c r="BH427" s="21"/>
      <c r="BI427" s="21"/>
      <c r="BJ427" s="21"/>
      <c r="BK427" s="21"/>
      <c r="BL427" s="21"/>
      <c r="BM427" s="21"/>
      <c r="BN427" s="21"/>
      <c r="BO427" s="21"/>
      <c r="BP427" s="21"/>
      <c r="BQ427" s="21"/>
      <c r="BR427" s="21"/>
      <c r="BS427" s="21"/>
      <c r="BT427" s="21"/>
      <c r="BU427" s="21"/>
      <c r="BV427" s="21"/>
      <c r="BW427" s="21"/>
      <c r="BX427" s="21"/>
      <c r="BY427" s="21"/>
      <c r="BZ427" s="21"/>
      <c r="CA427" s="21"/>
    </row>
    <row r="428" spans="1:79" ht="15.75" customHeight="1" x14ac:dyDescent="0.2">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1"/>
      <c r="AL428" s="21"/>
      <c r="AM428" s="21"/>
      <c r="AN428" s="21"/>
      <c r="AO428" s="21"/>
      <c r="AP428" s="21"/>
      <c r="AQ428" s="21"/>
      <c r="AR428" s="21"/>
      <c r="AS428" s="21"/>
      <c r="AT428" s="21"/>
      <c r="AU428" s="21"/>
      <c r="AV428" s="21"/>
      <c r="AW428" s="21"/>
      <c r="AX428" s="21"/>
      <c r="AY428" s="21"/>
      <c r="AZ428" s="21"/>
      <c r="BA428" s="21"/>
      <c r="BB428" s="21"/>
      <c r="BC428" s="21"/>
      <c r="BD428" s="21"/>
      <c r="BE428" s="21"/>
      <c r="BF428" s="21"/>
      <c r="BG428" s="21"/>
      <c r="BH428" s="21"/>
      <c r="BI428" s="21"/>
      <c r="BJ428" s="21"/>
      <c r="BK428" s="21"/>
      <c r="BL428" s="21"/>
      <c r="BM428" s="21"/>
      <c r="BN428" s="21"/>
      <c r="BO428" s="21"/>
      <c r="BP428" s="21"/>
      <c r="BQ428" s="21"/>
      <c r="BR428" s="21"/>
      <c r="BS428" s="21"/>
      <c r="BT428" s="21"/>
      <c r="BU428" s="21"/>
      <c r="BV428" s="21"/>
      <c r="BW428" s="21"/>
      <c r="BX428" s="21"/>
      <c r="BY428" s="21"/>
      <c r="BZ428" s="21"/>
      <c r="CA428" s="21"/>
    </row>
    <row r="429" spans="1:79" ht="15.75" customHeight="1" x14ac:dyDescent="0.2">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1"/>
      <c r="AL429" s="21"/>
      <c r="AM429" s="21"/>
      <c r="AN429" s="21"/>
      <c r="AO429" s="21"/>
      <c r="AP429" s="21"/>
      <c r="AQ429" s="21"/>
      <c r="AR429" s="21"/>
      <c r="AS429" s="21"/>
      <c r="AT429" s="21"/>
      <c r="AU429" s="21"/>
      <c r="AV429" s="21"/>
      <c r="AW429" s="21"/>
      <c r="AX429" s="21"/>
      <c r="AY429" s="21"/>
      <c r="AZ429" s="21"/>
      <c r="BA429" s="21"/>
      <c r="BB429" s="21"/>
      <c r="BC429" s="21"/>
      <c r="BD429" s="21"/>
      <c r="BE429" s="21"/>
      <c r="BF429" s="21"/>
      <c r="BG429" s="21"/>
      <c r="BH429" s="21"/>
      <c r="BI429" s="21"/>
      <c r="BJ429" s="21"/>
      <c r="BK429" s="21"/>
      <c r="BL429" s="21"/>
      <c r="BM429" s="21"/>
      <c r="BN429" s="21"/>
      <c r="BO429" s="21"/>
      <c r="BP429" s="21"/>
      <c r="BQ429" s="21"/>
      <c r="BR429" s="21"/>
      <c r="BS429" s="21"/>
      <c r="BT429" s="21"/>
      <c r="BU429" s="21"/>
      <c r="BV429" s="21"/>
      <c r="BW429" s="21"/>
      <c r="BX429" s="21"/>
      <c r="BY429" s="21"/>
      <c r="BZ429" s="21"/>
      <c r="CA429" s="21"/>
    </row>
    <row r="430" spans="1:79" ht="15.75" customHeight="1" x14ac:dyDescent="0.2">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1"/>
      <c r="AL430" s="21"/>
      <c r="AM430" s="21"/>
      <c r="AN430" s="21"/>
      <c r="AO430" s="21"/>
      <c r="AP430" s="21"/>
      <c r="AQ430" s="21"/>
      <c r="AR430" s="21"/>
      <c r="AS430" s="21"/>
      <c r="AT430" s="21"/>
      <c r="AU430" s="21"/>
      <c r="AV430" s="21"/>
      <c r="AW430" s="21"/>
      <c r="AX430" s="21"/>
      <c r="AY430" s="21"/>
      <c r="AZ430" s="21"/>
      <c r="BA430" s="21"/>
      <c r="BB430" s="21"/>
      <c r="BC430" s="21"/>
      <c r="BD430" s="21"/>
      <c r="BE430" s="21"/>
      <c r="BF430" s="21"/>
      <c r="BG430" s="21"/>
      <c r="BH430" s="21"/>
      <c r="BI430" s="21"/>
      <c r="BJ430" s="21"/>
      <c r="BK430" s="21"/>
      <c r="BL430" s="21"/>
      <c r="BM430" s="21"/>
      <c r="BN430" s="21"/>
      <c r="BO430" s="21"/>
      <c r="BP430" s="21"/>
      <c r="BQ430" s="21"/>
      <c r="BR430" s="21"/>
      <c r="BS430" s="21"/>
      <c r="BT430" s="21"/>
      <c r="BU430" s="21"/>
      <c r="BV430" s="21"/>
      <c r="BW430" s="21"/>
      <c r="BX430" s="21"/>
      <c r="BY430" s="21"/>
      <c r="BZ430" s="21"/>
      <c r="CA430" s="21"/>
    </row>
    <row r="431" spans="1:79" ht="15.75" customHeight="1" x14ac:dyDescent="0.2">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L431" s="21"/>
      <c r="AM431" s="21"/>
      <c r="AN431" s="21"/>
      <c r="AO431" s="21"/>
      <c r="AP431" s="21"/>
      <c r="AQ431" s="21"/>
      <c r="AR431" s="21"/>
      <c r="AS431" s="21"/>
      <c r="AT431" s="21"/>
      <c r="AU431" s="21"/>
      <c r="AV431" s="21"/>
      <c r="AW431" s="21"/>
      <c r="AX431" s="21"/>
      <c r="AY431" s="21"/>
      <c r="AZ431" s="21"/>
      <c r="BA431" s="21"/>
      <c r="BB431" s="21"/>
      <c r="BC431" s="21"/>
      <c r="BD431" s="21"/>
      <c r="BE431" s="21"/>
      <c r="BF431" s="21"/>
      <c r="BG431" s="21"/>
      <c r="BH431" s="21"/>
      <c r="BI431" s="21"/>
      <c r="BJ431" s="21"/>
      <c r="BK431" s="21"/>
      <c r="BL431" s="21"/>
      <c r="BM431" s="21"/>
      <c r="BN431" s="21"/>
      <c r="BO431" s="21"/>
      <c r="BP431" s="21"/>
      <c r="BQ431" s="21"/>
      <c r="BR431" s="21"/>
      <c r="BS431" s="21"/>
      <c r="BT431" s="21"/>
      <c r="BU431" s="21"/>
      <c r="BV431" s="21"/>
      <c r="BW431" s="21"/>
      <c r="BX431" s="21"/>
      <c r="BY431" s="21"/>
      <c r="BZ431" s="21"/>
      <c r="CA431" s="21"/>
    </row>
    <row r="432" spans="1:79" ht="15.75" customHeight="1" x14ac:dyDescent="0.2">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L432" s="21"/>
      <c r="AM432" s="21"/>
      <c r="AN432" s="21"/>
      <c r="AO432" s="21"/>
      <c r="AP432" s="21"/>
      <c r="AQ432" s="21"/>
      <c r="AR432" s="21"/>
      <c r="AS432" s="21"/>
      <c r="AT432" s="21"/>
      <c r="AU432" s="21"/>
      <c r="AV432" s="21"/>
      <c r="AW432" s="21"/>
      <c r="AX432" s="21"/>
      <c r="AY432" s="21"/>
      <c r="AZ432" s="21"/>
      <c r="BA432" s="21"/>
      <c r="BB432" s="21"/>
      <c r="BC432" s="21"/>
      <c r="BD432" s="21"/>
      <c r="BE432" s="21"/>
      <c r="BF432" s="21"/>
      <c r="BG432" s="21"/>
      <c r="BH432" s="21"/>
      <c r="BI432" s="21"/>
      <c r="BJ432" s="21"/>
      <c r="BK432" s="21"/>
      <c r="BL432" s="21"/>
      <c r="BM432" s="21"/>
      <c r="BN432" s="21"/>
      <c r="BO432" s="21"/>
      <c r="BP432" s="21"/>
      <c r="BQ432" s="21"/>
      <c r="BR432" s="21"/>
      <c r="BS432" s="21"/>
      <c r="BT432" s="21"/>
      <c r="BU432" s="21"/>
      <c r="BV432" s="21"/>
      <c r="BW432" s="21"/>
      <c r="BX432" s="21"/>
      <c r="BY432" s="21"/>
      <c r="BZ432" s="21"/>
      <c r="CA432" s="21"/>
    </row>
    <row r="433" spans="1:79" ht="15.75" customHeight="1" x14ac:dyDescent="0.2">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c r="AY433" s="21"/>
      <c r="AZ433" s="21"/>
      <c r="BA433" s="21"/>
      <c r="BB433" s="21"/>
      <c r="BC433" s="21"/>
      <c r="BD433" s="21"/>
      <c r="BE433" s="21"/>
      <c r="BF433" s="21"/>
      <c r="BG433" s="21"/>
      <c r="BH433" s="21"/>
      <c r="BI433" s="21"/>
      <c r="BJ433" s="21"/>
      <c r="BK433" s="21"/>
      <c r="BL433" s="21"/>
      <c r="BM433" s="21"/>
      <c r="BN433" s="21"/>
      <c r="BO433" s="21"/>
      <c r="BP433" s="21"/>
      <c r="BQ433" s="21"/>
      <c r="BR433" s="21"/>
      <c r="BS433" s="21"/>
      <c r="BT433" s="21"/>
      <c r="BU433" s="21"/>
      <c r="BV433" s="21"/>
      <c r="BW433" s="21"/>
      <c r="BX433" s="21"/>
      <c r="BY433" s="21"/>
      <c r="BZ433" s="21"/>
      <c r="CA433" s="21"/>
    </row>
    <row r="434" spans="1:79" ht="15.75" customHeight="1" x14ac:dyDescent="0.2">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c r="AY434" s="21"/>
      <c r="AZ434" s="21"/>
      <c r="BA434" s="21"/>
      <c r="BB434" s="21"/>
      <c r="BC434" s="21"/>
      <c r="BD434" s="21"/>
      <c r="BE434" s="21"/>
      <c r="BF434" s="21"/>
      <c r="BG434" s="21"/>
      <c r="BH434" s="21"/>
      <c r="BI434" s="21"/>
      <c r="BJ434" s="21"/>
      <c r="BK434" s="21"/>
      <c r="BL434" s="21"/>
      <c r="BM434" s="21"/>
      <c r="BN434" s="21"/>
      <c r="BO434" s="21"/>
      <c r="BP434" s="21"/>
      <c r="BQ434" s="21"/>
      <c r="BR434" s="21"/>
      <c r="BS434" s="21"/>
      <c r="BT434" s="21"/>
      <c r="BU434" s="21"/>
      <c r="BV434" s="21"/>
      <c r="BW434" s="21"/>
      <c r="BX434" s="21"/>
      <c r="BY434" s="21"/>
      <c r="BZ434" s="21"/>
      <c r="CA434" s="21"/>
    </row>
    <row r="435" spans="1:79" ht="15.75" customHeight="1" x14ac:dyDescent="0.2">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1"/>
      <c r="AL435" s="21"/>
      <c r="AM435" s="21"/>
      <c r="AN435" s="21"/>
      <c r="AO435" s="21"/>
      <c r="AP435" s="21"/>
      <c r="AQ435" s="21"/>
      <c r="AR435" s="21"/>
      <c r="AS435" s="21"/>
      <c r="AT435" s="21"/>
      <c r="AU435" s="21"/>
      <c r="AV435" s="21"/>
      <c r="AW435" s="21"/>
      <c r="AX435" s="21"/>
      <c r="AY435" s="21"/>
      <c r="AZ435" s="21"/>
      <c r="BA435" s="21"/>
      <c r="BB435" s="21"/>
      <c r="BC435" s="21"/>
      <c r="BD435" s="21"/>
      <c r="BE435" s="21"/>
      <c r="BF435" s="21"/>
      <c r="BG435" s="21"/>
      <c r="BH435" s="21"/>
      <c r="BI435" s="21"/>
      <c r="BJ435" s="21"/>
      <c r="BK435" s="21"/>
      <c r="BL435" s="21"/>
      <c r="BM435" s="21"/>
      <c r="BN435" s="21"/>
      <c r="BO435" s="21"/>
      <c r="BP435" s="21"/>
      <c r="BQ435" s="21"/>
      <c r="BR435" s="21"/>
      <c r="BS435" s="21"/>
      <c r="BT435" s="21"/>
      <c r="BU435" s="21"/>
      <c r="BV435" s="21"/>
      <c r="BW435" s="21"/>
      <c r="BX435" s="21"/>
      <c r="BY435" s="21"/>
      <c r="BZ435" s="21"/>
      <c r="CA435" s="21"/>
    </row>
    <row r="436" spans="1:79" ht="15.75" customHeight="1" x14ac:dyDescent="0.2">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K436" s="21"/>
      <c r="AL436" s="21"/>
      <c r="AM436" s="21"/>
      <c r="AN436" s="21"/>
      <c r="AO436" s="21"/>
      <c r="AP436" s="21"/>
      <c r="AQ436" s="21"/>
      <c r="AR436" s="21"/>
      <c r="AS436" s="21"/>
      <c r="AT436" s="21"/>
      <c r="AU436" s="21"/>
      <c r="AV436" s="21"/>
      <c r="AW436" s="21"/>
      <c r="AX436" s="21"/>
      <c r="AY436" s="21"/>
      <c r="AZ436" s="21"/>
      <c r="BA436" s="21"/>
      <c r="BB436" s="21"/>
      <c r="BC436" s="21"/>
      <c r="BD436" s="21"/>
      <c r="BE436" s="21"/>
      <c r="BF436" s="21"/>
      <c r="BG436" s="21"/>
      <c r="BH436" s="21"/>
      <c r="BI436" s="21"/>
      <c r="BJ436" s="21"/>
      <c r="BK436" s="21"/>
      <c r="BL436" s="21"/>
      <c r="BM436" s="21"/>
      <c r="BN436" s="21"/>
      <c r="BO436" s="21"/>
      <c r="BP436" s="21"/>
      <c r="BQ436" s="21"/>
      <c r="BR436" s="21"/>
      <c r="BS436" s="21"/>
      <c r="BT436" s="21"/>
      <c r="BU436" s="21"/>
      <c r="BV436" s="21"/>
      <c r="BW436" s="21"/>
      <c r="BX436" s="21"/>
      <c r="BY436" s="21"/>
      <c r="BZ436" s="21"/>
      <c r="CA436" s="21"/>
    </row>
    <row r="437" spans="1:79" ht="15.75" customHeight="1" x14ac:dyDescent="0.2">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K437" s="21"/>
      <c r="AL437" s="21"/>
      <c r="AM437" s="21"/>
      <c r="AN437" s="21"/>
      <c r="AO437" s="21"/>
      <c r="AP437" s="21"/>
      <c r="AQ437" s="21"/>
      <c r="AR437" s="21"/>
      <c r="AS437" s="21"/>
      <c r="AT437" s="21"/>
      <c r="AU437" s="21"/>
      <c r="AV437" s="21"/>
      <c r="AW437" s="21"/>
      <c r="AX437" s="21"/>
      <c r="AY437" s="21"/>
      <c r="AZ437" s="21"/>
      <c r="BA437" s="21"/>
      <c r="BB437" s="21"/>
      <c r="BC437" s="21"/>
      <c r="BD437" s="21"/>
      <c r="BE437" s="21"/>
      <c r="BF437" s="21"/>
      <c r="BG437" s="21"/>
      <c r="BH437" s="21"/>
      <c r="BI437" s="21"/>
      <c r="BJ437" s="21"/>
      <c r="BK437" s="21"/>
      <c r="BL437" s="21"/>
      <c r="BM437" s="21"/>
      <c r="BN437" s="21"/>
      <c r="BO437" s="21"/>
      <c r="BP437" s="21"/>
      <c r="BQ437" s="21"/>
      <c r="BR437" s="21"/>
      <c r="BS437" s="21"/>
      <c r="BT437" s="21"/>
      <c r="BU437" s="21"/>
      <c r="BV437" s="21"/>
      <c r="BW437" s="21"/>
      <c r="BX437" s="21"/>
      <c r="BY437" s="21"/>
      <c r="BZ437" s="21"/>
      <c r="CA437" s="21"/>
    </row>
    <row r="438" spans="1:79" ht="15.75" customHeight="1" x14ac:dyDescent="0.2">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K438" s="21"/>
      <c r="AL438" s="21"/>
      <c r="AM438" s="21"/>
      <c r="AN438" s="21"/>
      <c r="AO438" s="21"/>
      <c r="AP438" s="21"/>
      <c r="AQ438" s="21"/>
      <c r="AR438" s="21"/>
      <c r="AS438" s="21"/>
      <c r="AT438" s="21"/>
      <c r="AU438" s="21"/>
      <c r="AV438" s="21"/>
      <c r="AW438" s="21"/>
      <c r="AX438" s="21"/>
      <c r="AY438" s="21"/>
      <c r="AZ438" s="21"/>
      <c r="BA438" s="21"/>
      <c r="BB438" s="21"/>
      <c r="BC438" s="21"/>
      <c r="BD438" s="21"/>
      <c r="BE438" s="21"/>
      <c r="BF438" s="21"/>
      <c r="BG438" s="21"/>
      <c r="BH438" s="21"/>
      <c r="BI438" s="21"/>
      <c r="BJ438" s="21"/>
      <c r="BK438" s="21"/>
      <c r="BL438" s="21"/>
      <c r="BM438" s="21"/>
      <c r="BN438" s="21"/>
      <c r="BO438" s="21"/>
      <c r="BP438" s="21"/>
      <c r="BQ438" s="21"/>
      <c r="BR438" s="21"/>
      <c r="BS438" s="21"/>
      <c r="BT438" s="21"/>
      <c r="BU438" s="21"/>
      <c r="BV438" s="21"/>
      <c r="BW438" s="21"/>
      <c r="BX438" s="21"/>
      <c r="BY438" s="21"/>
      <c r="BZ438" s="21"/>
      <c r="CA438" s="21"/>
    </row>
    <row r="439" spans="1:79" ht="15.75" customHeight="1" x14ac:dyDescent="0.2">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1"/>
      <c r="AL439" s="21"/>
      <c r="AM439" s="21"/>
      <c r="AN439" s="21"/>
      <c r="AO439" s="21"/>
      <c r="AP439" s="21"/>
      <c r="AQ439" s="21"/>
      <c r="AR439" s="21"/>
      <c r="AS439" s="21"/>
      <c r="AT439" s="21"/>
      <c r="AU439" s="21"/>
      <c r="AV439" s="21"/>
      <c r="AW439" s="21"/>
      <c r="AX439" s="21"/>
      <c r="AY439" s="21"/>
      <c r="AZ439" s="21"/>
      <c r="BA439" s="21"/>
      <c r="BB439" s="21"/>
      <c r="BC439" s="21"/>
      <c r="BD439" s="21"/>
      <c r="BE439" s="21"/>
      <c r="BF439" s="21"/>
      <c r="BG439" s="21"/>
      <c r="BH439" s="21"/>
      <c r="BI439" s="21"/>
      <c r="BJ439" s="21"/>
      <c r="BK439" s="21"/>
      <c r="BL439" s="21"/>
      <c r="BM439" s="21"/>
      <c r="BN439" s="21"/>
      <c r="BO439" s="21"/>
      <c r="BP439" s="21"/>
      <c r="BQ439" s="21"/>
      <c r="BR439" s="21"/>
      <c r="BS439" s="21"/>
      <c r="BT439" s="21"/>
      <c r="BU439" s="21"/>
      <c r="BV439" s="21"/>
      <c r="BW439" s="21"/>
      <c r="BX439" s="21"/>
      <c r="BY439" s="21"/>
      <c r="BZ439" s="21"/>
      <c r="CA439" s="21"/>
    </row>
    <row r="440" spans="1:79" ht="15.75" customHeight="1" x14ac:dyDescent="0.2">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1"/>
      <c r="AL440" s="21"/>
      <c r="AM440" s="21"/>
      <c r="AN440" s="21"/>
      <c r="AO440" s="21"/>
      <c r="AP440" s="21"/>
      <c r="AQ440" s="21"/>
      <c r="AR440" s="21"/>
      <c r="AS440" s="21"/>
      <c r="AT440" s="21"/>
      <c r="AU440" s="21"/>
      <c r="AV440" s="21"/>
      <c r="AW440" s="21"/>
      <c r="AX440" s="21"/>
      <c r="AY440" s="21"/>
      <c r="AZ440" s="21"/>
      <c r="BA440" s="21"/>
      <c r="BB440" s="21"/>
      <c r="BC440" s="21"/>
      <c r="BD440" s="21"/>
      <c r="BE440" s="21"/>
      <c r="BF440" s="21"/>
      <c r="BG440" s="21"/>
      <c r="BH440" s="21"/>
      <c r="BI440" s="21"/>
      <c r="BJ440" s="21"/>
      <c r="BK440" s="21"/>
      <c r="BL440" s="21"/>
      <c r="BM440" s="21"/>
      <c r="BN440" s="21"/>
      <c r="BO440" s="21"/>
      <c r="BP440" s="21"/>
      <c r="BQ440" s="21"/>
      <c r="BR440" s="21"/>
      <c r="BS440" s="21"/>
      <c r="BT440" s="21"/>
      <c r="BU440" s="21"/>
      <c r="BV440" s="21"/>
      <c r="BW440" s="21"/>
      <c r="BX440" s="21"/>
      <c r="BY440" s="21"/>
      <c r="BZ440" s="21"/>
      <c r="CA440" s="21"/>
    </row>
    <row r="441" spans="1:79" ht="15.75" customHeight="1" x14ac:dyDescent="0.2">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1"/>
      <c r="AL441" s="21"/>
      <c r="AM441" s="21"/>
      <c r="AN441" s="21"/>
      <c r="AO441" s="21"/>
      <c r="AP441" s="21"/>
      <c r="AQ441" s="21"/>
      <c r="AR441" s="21"/>
      <c r="AS441" s="21"/>
      <c r="AT441" s="21"/>
      <c r="AU441" s="21"/>
      <c r="AV441" s="21"/>
      <c r="AW441" s="21"/>
      <c r="AX441" s="21"/>
      <c r="AY441" s="21"/>
      <c r="AZ441" s="21"/>
      <c r="BA441" s="21"/>
      <c r="BB441" s="21"/>
      <c r="BC441" s="21"/>
      <c r="BD441" s="21"/>
      <c r="BE441" s="21"/>
      <c r="BF441" s="21"/>
      <c r="BG441" s="21"/>
      <c r="BH441" s="21"/>
      <c r="BI441" s="21"/>
      <c r="BJ441" s="21"/>
      <c r="BK441" s="21"/>
      <c r="BL441" s="21"/>
      <c r="BM441" s="21"/>
      <c r="BN441" s="21"/>
      <c r="BO441" s="21"/>
      <c r="BP441" s="21"/>
      <c r="BQ441" s="21"/>
      <c r="BR441" s="21"/>
      <c r="BS441" s="21"/>
      <c r="BT441" s="21"/>
      <c r="BU441" s="21"/>
      <c r="BV441" s="21"/>
      <c r="BW441" s="21"/>
      <c r="BX441" s="21"/>
      <c r="BY441" s="21"/>
      <c r="BZ441" s="21"/>
      <c r="CA441" s="21"/>
    </row>
    <row r="442" spans="1:79" ht="15.75" customHeight="1" x14ac:dyDescent="0.2">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1"/>
      <c r="AL442" s="21"/>
      <c r="AM442" s="21"/>
      <c r="AN442" s="21"/>
      <c r="AO442" s="21"/>
      <c r="AP442" s="21"/>
      <c r="AQ442" s="21"/>
      <c r="AR442" s="21"/>
      <c r="AS442" s="21"/>
      <c r="AT442" s="21"/>
      <c r="AU442" s="21"/>
      <c r="AV442" s="21"/>
      <c r="AW442" s="21"/>
      <c r="AX442" s="21"/>
      <c r="AY442" s="21"/>
      <c r="AZ442" s="21"/>
      <c r="BA442" s="21"/>
      <c r="BB442" s="21"/>
      <c r="BC442" s="21"/>
      <c r="BD442" s="21"/>
      <c r="BE442" s="21"/>
      <c r="BF442" s="21"/>
      <c r="BG442" s="21"/>
      <c r="BH442" s="21"/>
      <c r="BI442" s="21"/>
      <c r="BJ442" s="21"/>
      <c r="BK442" s="21"/>
      <c r="BL442" s="21"/>
      <c r="BM442" s="21"/>
      <c r="BN442" s="21"/>
      <c r="BO442" s="21"/>
      <c r="BP442" s="21"/>
      <c r="BQ442" s="21"/>
      <c r="BR442" s="21"/>
      <c r="BS442" s="21"/>
      <c r="BT442" s="21"/>
      <c r="BU442" s="21"/>
      <c r="BV442" s="21"/>
      <c r="BW442" s="21"/>
      <c r="BX442" s="21"/>
      <c r="BY442" s="21"/>
      <c r="BZ442" s="21"/>
      <c r="CA442" s="21"/>
    </row>
    <row r="443" spans="1:79" ht="15.75" customHeight="1" x14ac:dyDescent="0.2">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1"/>
      <c r="AK443" s="21"/>
      <c r="AL443" s="21"/>
      <c r="AM443" s="21"/>
      <c r="AN443" s="21"/>
      <c r="AO443" s="21"/>
      <c r="AP443" s="21"/>
      <c r="AQ443" s="21"/>
      <c r="AR443" s="21"/>
      <c r="AS443" s="21"/>
      <c r="AT443" s="21"/>
      <c r="AU443" s="21"/>
      <c r="AV443" s="21"/>
      <c r="AW443" s="21"/>
      <c r="AX443" s="21"/>
      <c r="AY443" s="21"/>
      <c r="AZ443" s="21"/>
      <c r="BA443" s="21"/>
      <c r="BB443" s="21"/>
      <c r="BC443" s="21"/>
      <c r="BD443" s="21"/>
      <c r="BE443" s="21"/>
      <c r="BF443" s="21"/>
      <c r="BG443" s="21"/>
      <c r="BH443" s="21"/>
      <c r="BI443" s="21"/>
      <c r="BJ443" s="21"/>
      <c r="BK443" s="21"/>
      <c r="BL443" s="21"/>
      <c r="BM443" s="21"/>
      <c r="BN443" s="21"/>
      <c r="BO443" s="21"/>
      <c r="BP443" s="21"/>
      <c r="BQ443" s="21"/>
      <c r="BR443" s="21"/>
      <c r="BS443" s="21"/>
      <c r="BT443" s="21"/>
      <c r="BU443" s="21"/>
      <c r="BV443" s="21"/>
      <c r="BW443" s="21"/>
      <c r="BX443" s="21"/>
      <c r="BY443" s="21"/>
      <c r="BZ443" s="21"/>
      <c r="CA443" s="21"/>
    </row>
    <row r="444" spans="1:79" ht="15.75" customHeight="1" x14ac:dyDescent="0.2">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s="21"/>
      <c r="AK444" s="21"/>
      <c r="AL444" s="21"/>
      <c r="AM444" s="21"/>
      <c r="AN444" s="21"/>
      <c r="AO444" s="21"/>
      <c r="AP444" s="21"/>
      <c r="AQ444" s="21"/>
      <c r="AR444" s="21"/>
      <c r="AS444" s="21"/>
      <c r="AT444" s="21"/>
      <c r="AU444" s="21"/>
      <c r="AV444" s="21"/>
      <c r="AW444" s="21"/>
      <c r="AX444" s="21"/>
      <c r="AY444" s="21"/>
      <c r="AZ444" s="21"/>
      <c r="BA444" s="21"/>
      <c r="BB444" s="21"/>
      <c r="BC444" s="21"/>
      <c r="BD444" s="21"/>
      <c r="BE444" s="21"/>
      <c r="BF444" s="21"/>
      <c r="BG444" s="21"/>
      <c r="BH444" s="21"/>
      <c r="BI444" s="21"/>
      <c r="BJ444" s="21"/>
      <c r="BK444" s="21"/>
      <c r="BL444" s="21"/>
      <c r="BM444" s="21"/>
      <c r="BN444" s="21"/>
      <c r="BO444" s="21"/>
      <c r="BP444" s="21"/>
      <c r="BQ444" s="21"/>
      <c r="BR444" s="21"/>
      <c r="BS444" s="21"/>
      <c r="BT444" s="21"/>
      <c r="BU444" s="21"/>
      <c r="BV444" s="21"/>
      <c r="BW444" s="21"/>
      <c r="BX444" s="21"/>
      <c r="BY444" s="21"/>
      <c r="BZ444" s="21"/>
      <c r="CA444" s="21"/>
    </row>
    <row r="445" spans="1:79" ht="15.75" customHeight="1" x14ac:dyDescent="0.2">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c r="AA445" s="21"/>
      <c r="AB445" s="21"/>
      <c r="AC445" s="21"/>
      <c r="AD445" s="21"/>
      <c r="AE445" s="21"/>
      <c r="AF445" s="21"/>
      <c r="AG445" s="21"/>
      <c r="AH445" s="21"/>
      <c r="AI445" s="21"/>
      <c r="AJ445" s="21"/>
      <c r="AK445" s="21"/>
      <c r="AL445" s="21"/>
      <c r="AM445" s="21"/>
      <c r="AN445" s="21"/>
      <c r="AO445" s="21"/>
      <c r="AP445" s="21"/>
      <c r="AQ445" s="21"/>
      <c r="AR445" s="21"/>
      <c r="AS445" s="21"/>
      <c r="AT445" s="21"/>
      <c r="AU445" s="21"/>
      <c r="AV445" s="21"/>
      <c r="AW445" s="21"/>
      <c r="AX445" s="21"/>
      <c r="AY445" s="21"/>
      <c r="AZ445" s="21"/>
      <c r="BA445" s="21"/>
      <c r="BB445" s="21"/>
      <c r="BC445" s="21"/>
      <c r="BD445" s="21"/>
      <c r="BE445" s="21"/>
      <c r="BF445" s="21"/>
      <c r="BG445" s="21"/>
      <c r="BH445" s="21"/>
      <c r="BI445" s="21"/>
      <c r="BJ445" s="21"/>
      <c r="BK445" s="21"/>
      <c r="BL445" s="21"/>
      <c r="BM445" s="21"/>
      <c r="BN445" s="21"/>
      <c r="BO445" s="21"/>
      <c r="BP445" s="21"/>
      <c r="BQ445" s="21"/>
      <c r="BR445" s="21"/>
      <c r="BS445" s="21"/>
      <c r="BT445" s="21"/>
      <c r="BU445" s="21"/>
      <c r="BV445" s="21"/>
      <c r="BW445" s="21"/>
      <c r="BX445" s="21"/>
      <c r="BY445" s="21"/>
      <c r="BZ445" s="21"/>
      <c r="CA445" s="21"/>
    </row>
    <row r="446" spans="1:79" ht="15.75" customHeight="1" x14ac:dyDescent="0.2">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K446" s="21"/>
      <c r="AL446" s="21"/>
      <c r="AM446" s="21"/>
      <c r="AN446" s="21"/>
      <c r="AO446" s="21"/>
      <c r="AP446" s="21"/>
      <c r="AQ446" s="21"/>
      <c r="AR446" s="21"/>
      <c r="AS446" s="21"/>
      <c r="AT446" s="21"/>
      <c r="AU446" s="21"/>
      <c r="AV446" s="21"/>
      <c r="AW446" s="21"/>
      <c r="AX446" s="21"/>
      <c r="AY446" s="21"/>
      <c r="AZ446" s="21"/>
      <c r="BA446" s="21"/>
      <c r="BB446" s="21"/>
      <c r="BC446" s="21"/>
      <c r="BD446" s="21"/>
      <c r="BE446" s="21"/>
      <c r="BF446" s="21"/>
      <c r="BG446" s="21"/>
      <c r="BH446" s="21"/>
      <c r="BI446" s="21"/>
      <c r="BJ446" s="21"/>
      <c r="BK446" s="21"/>
      <c r="BL446" s="21"/>
      <c r="BM446" s="21"/>
      <c r="BN446" s="21"/>
      <c r="BO446" s="21"/>
      <c r="BP446" s="21"/>
      <c r="BQ446" s="21"/>
      <c r="BR446" s="21"/>
      <c r="BS446" s="21"/>
      <c r="BT446" s="21"/>
      <c r="BU446" s="21"/>
      <c r="BV446" s="21"/>
      <c r="BW446" s="21"/>
      <c r="BX446" s="21"/>
      <c r="BY446" s="21"/>
      <c r="BZ446" s="21"/>
      <c r="CA446" s="21"/>
    </row>
    <row r="447" spans="1:79" ht="15.75" customHeight="1" x14ac:dyDescent="0.2">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K447" s="21"/>
      <c r="AL447" s="21"/>
      <c r="AM447" s="21"/>
      <c r="AN447" s="21"/>
      <c r="AO447" s="21"/>
      <c r="AP447" s="21"/>
      <c r="AQ447" s="21"/>
      <c r="AR447" s="21"/>
      <c r="AS447" s="21"/>
      <c r="AT447" s="21"/>
      <c r="AU447" s="21"/>
      <c r="AV447" s="21"/>
      <c r="AW447" s="21"/>
      <c r="AX447" s="21"/>
      <c r="AY447" s="21"/>
      <c r="AZ447" s="21"/>
      <c r="BA447" s="21"/>
      <c r="BB447" s="21"/>
      <c r="BC447" s="21"/>
      <c r="BD447" s="21"/>
      <c r="BE447" s="21"/>
      <c r="BF447" s="21"/>
      <c r="BG447" s="21"/>
      <c r="BH447" s="21"/>
      <c r="BI447" s="21"/>
      <c r="BJ447" s="21"/>
      <c r="BK447" s="21"/>
      <c r="BL447" s="21"/>
      <c r="BM447" s="21"/>
      <c r="BN447" s="21"/>
      <c r="BO447" s="21"/>
      <c r="BP447" s="21"/>
      <c r="BQ447" s="21"/>
      <c r="BR447" s="21"/>
      <c r="BS447" s="21"/>
      <c r="BT447" s="21"/>
      <c r="BU447" s="21"/>
      <c r="BV447" s="21"/>
      <c r="BW447" s="21"/>
      <c r="BX447" s="21"/>
      <c r="BY447" s="21"/>
      <c r="BZ447" s="21"/>
      <c r="CA447" s="21"/>
    </row>
    <row r="448" spans="1:79" ht="15.75" customHeight="1" x14ac:dyDescent="0.2">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K448" s="21"/>
      <c r="AL448" s="21"/>
      <c r="AM448" s="21"/>
      <c r="AN448" s="21"/>
      <c r="AO448" s="21"/>
      <c r="AP448" s="21"/>
      <c r="AQ448" s="21"/>
      <c r="AR448" s="21"/>
      <c r="AS448" s="21"/>
      <c r="AT448" s="21"/>
      <c r="AU448" s="21"/>
      <c r="AV448" s="21"/>
      <c r="AW448" s="21"/>
      <c r="AX448" s="21"/>
      <c r="AY448" s="21"/>
      <c r="AZ448" s="21"/>
      <c r="BA448" s="21"/>
      <c r="BB448" s="21"/>
      <c r="BC448" s="21"/>
      <c r="BD448" s="21"/>
      <c r="BE448" s="21"/>
      <c r="BF448" s="21"/>
      <c r="BG448" s="21"/>
      <c r="BH448" s="21"/>
      <c r="BI448" s="21"/>
      <c r="BJ448" s="21"/>
      <c r="BK448" s="21"/>
      <c r="BL448" s="21"/>
      <c r="BM448" s="21"/>
      <c r="BN448" s="21"/>
      <c r="BO448" s="21"/>
      <c r="BP448" s="21"/>
      <c r="BQ448" s="21"/>
      <c r="BR448" s="21"/>
      <c r="BS448" s="21"/>
      <c r="BT448" s="21"/>
      <c r="BU448" s="21"/>
      <c r="BV448" s="21"/>
      <c r="BW448" s="21"/>
      <c r="BX448" s="21"/>
      <c r="BY448" s="21"/>
      <c r="BZ448" s="21"/>
      <c r="CA448" s="21"/>
    </row>
    <row r="449" spans="1:79" ht="15.75" customHeight="1" x14ac:dyDescent="0.2">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1"/>
      <c r="AK449" s="21"/>
      <c r="AL449" s="21"/>
      <c r="AM449" s="21"/>
      <c r="AN449" s="21"/>
      <c r="AO449" s="21"/>
      <c r="AP449" s="21"/>
      <c r="AQ449" s="21"/>
      <c r="AR449" s="21"/>
      <c r="AS449" s="21"/>
      <c r="AT449" s="21"/>
      <c r="AU449" s="21"/>
      <c r="AV449" s="21"/>
      <c r="AW449" s="21"/>
      <c r="AX449" s="21"/>
      <c r="AY449" s="21"/>
      <c r="AZ449" s="21"/>
      <c r="BA449" s="21"/>
      <c r="BB449" s="21"/>
      <c r="BC449" s="21"/>
      <c r="BD449" s="21"/>
      <c r="BE449" s="21"/>
      <c r="BF449" s="21"/>
      <c r="BG449" s="21"/>
      <c r="BH449" s="21"/>
      <c r="BI449" s="21"/>
      <c r="BJ449" s="21"/>
      <c r="BK449" s="21"/>
      <c r="BL449" s="21"/>
      <c r="BM449" s="21"/>
      <c r="BN449" s="21"/>
      <c r="BO449" s="21"/>
      <c r="BP449" s="21"/>
      <c r="BQ449" s="21"/>
      <c r="BR449" s="21"/>
      <c r="BS449" s="21"/>
      <c r="BT449" s="21"/>
      <c r="BU449" s="21"/>
      <c r="BV449" s="21"/>
      <c r="BW449" s="21"/>
      <c r="BX449" s="21"/>
      <c r="BY449" s="21"/>
      <c r="BZ449" s="21"/>
      <c r="CA449" s="21"/>
    </row>
    <row r="450" spans="1:79" ht="15.75" customHeight="1" x14ac:dyDescent="0.2">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1"/>
      <c r="AL450" s="21"/>
      <c r="AM450" s="21"/>
      <c r="AN450" s="21"/>
      <c r="AO450" s="21"/>
      <c r="AP450" s="21"/>
      <c r="AQ450" s="21"/>
      <c r="AR450" s="21"/>
      <c r="AS450" s="21"/>
      <c r="AT450" s="21"/>
      <c r="AU450" s="21"/>
      <c r="AV450" s="21"/>
      <c r="AW450" s="21"/>
      <c r="AX450" s="21"/>
      <c r="AY450" s="21"/>
      <c r="AZ450" s="21"/>
      <c r="BA450" s="21"/>
      <c r="BB450" s="21"/>
      <c r="BC450" s="21"/>
      <c r="BD450" s="21"/>
      <c r="BE450" s="21"/>
      <c r="BF450" s="21"/>
      <c r="BG450" s="21"/>
      <c r="BH450" s="21"/>
      <c r="BI450" s="21"/>
      <c r="BJ450" s="21"/>
      <c r="BK450" s="21"/>
      <c r="BL450" s="21"/>
      <c r="BM450" s="21"/>
      <c r="BN450" s="21"/>
      <c r="BO450" s="21"/>
      <c r="BP450" s="21"/>
      <c r="BQ450" s="21"/>
      <c r="BR450" s="21"/>
      <c r="BS450" s="21"/>
      <c r="BT450" s="21"/>
      <c r="BU450" s="21"/>
      <c r="BV450" s="21"/>
      <c r="BW450" s="21"/>
      <c r="BX450" s="21"/>
      <c r="BY450" s="21"/>
      <c r="BZ450" s="21"/>
      <c r="CA450" s="21"/>
    </row>
    <row r="451" spans="1:79" ht="15.75" customHeight="1" x14ac:dyDescent="0.2">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c r="AA451" s="21"/>
      <c r="AB451" s="21"/>
      <c r="AC451" s="21"/>
      <c r="AD451" s="21"/>
      <c r="AE451" s="21"/>
      <c r="AF451" s="21"/>
      <c r="AG451" s="21"/>
      <c r="AH451" s="21"/>
      <c r="AI451" s="21"/>
      <c r="AJ451" s="21"/>
      <c r="AK451" s="21"/>
      <c r="AL451" s="21"/>
      <c r="AM451" s="21"/>
      <c r="AN451" s="21"/>
      <c r="AO451" s="21"/>
      <c r="AP451" s="21"/>
      <c r="AQ451" s="21"/>
      <c r="AR451" s="21"/>
      <c r="AS451" s="21"/>
      <c r="AT451" s="21"/>
      <c r="AU451" s="21"/>
      <c r="AV451" s="21"/>
      <c r="AW451" s="21"/>
      <c r="AX451" s="21"/>
      <c r="AY451" s="21"/>
      <c r="AZ451" s="21"/>
      <c r="BA451" s="21"/>
      <c r="BB451" s="21"/>
      <c r="BC451" s="21"/>
      <c r="BD451" s="21"/>
      <c r="BE451" s="21"/>
      <c r="BF451" s="21"/>
      <c r="BG451" s="21"/>
      <c r="BH451" s="21"/>
      <c r="BI451" s="21"/>
      <c r="BJ451" s="21"/>
      <c r="BK451" s="21"/>
      <c r="BL451" s="21"/>
      <c r="BM451" s="21"/>
      <c r="BN451" s="21"/>
      <c r="BO451" s="21"/>
      <c r="BP451" s="21"/>
      <c r="BQ451" s="21"/>
      <c r="BR451" s="21"/>
      <c r="BS451" s="21"/>
      <c r="BT451" s="21"/>
      <c r="BU451" s="21"/>
      <c r="BV451" s="21"/>
      <c r="BW451" s="21"/>
      <c r="BX451" s="21"/>
      <c r="BY451" s="21"/>
      <c r="BZ451" s="21"/>
      <c r="CA451" s="21"/>
    </row>
    <row r="452" spans="1:79" ht="15.75" customHeight="1" x14ac:dyDescent="0.2">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c r="AA452" s="21"/>
      <c r="AB452" s="21"/>
      <c r="AC452" s="21"/>
      <c r="AD452" s="21"/>
      <c r="AE452" s="21"/>
      <c r="AF452" s="21"/>
      <c r="AG452" s="21"/>
      <c r="AH452" s="21"/>
      <c r="AI452" s="21"/>
      <c r="AJ452" s="21"/>
      <c r="AK452" s="21"/>
      <c r="AL452" s="21"/>
      <c r="AM452" s="21"/>
      <c r="AN452" s="21"/>
      <c r="AO452" s="21"/>
      <c r="AP452" s="21"/>
      <c r="AQ452" s="21"/>
      <c r="AR452" s="21"/>
      <c r="AS452" s="21"/>
      <c r="AT452" s="21"/>
      <c r="AU452" s="21"/>
      <c r="AV452" s="21"/>
      <c r="AW452" s="21"/>
      <c r="AX452" s="21"/>
      <c r="AY452" s="21"/>
      <c r="AZ452" s="21"/>
      <c r="BA452" s="21"/>
      <c r="BB452" s="21"/>
      <c r="BC452" s="21"/>
      <c r="BD452" s="21"/>
      <c r="BE452" s="21"/>
      <c r="BF452" s="21"/>
      <c r="BG452" s="21"/>
      <c r="BH452" s="21"/>
      <c r="BI452" s="21"/>
      <c r="BJ452" s="21"/>
      <c r="BK452" s="21"/>
      <c r="BL452" s="21"/>
      <c r="BM452" s="21"/>
      <c r="BN452" s="21"/>
      <c r="BO452" s="21"/>
      <c r="BP452" s="21"/>
      <c r="BQ452" s="21"/>
      <c r="BR452" s="21"/>
      <c r="BS452" s="21"/>
      <c r="BT452" s="21"/>
      <c r="BU452" s="21"/>
      <c r="BV452" s="21"/>
      <c r="BW452" s="21"/>
      <c r="BX452" s="21"/>
      <c r="BY452" s="21"/>
      <c r="BZ452" s="21"/>
      <c r="CA452" s="21"/>
    </row>
    <row r="453" spans="1:79" ht="15.75" customHeight="1" x14ac:dyDescent="0.2">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1"/>
      <c r="AK453" s="21"/>
      <c r="AL453" s="21"/>
      <c r="AM453" s="21"/>
      <c r="AN453" s="21"/>
      <c r="AO453" s="21"/>
      <c r="AP453" s="21"/>
      <c r="AQ453" s="21"/>
      <c r="AR453" s="21"/>
      <c r="AS453" s="21"/>
      <c r="AT453" s="21"/>
      <c r="AU453" s="21"/>
      <c r="AV453" s="21"/>
      <c r="AW453" s="21"/>
      <c r="AX453" s="21"/>
      <c r="AY453" s="21"/>
      <c r="AZ453" s="21"/>
      <c r="BA453" s="21"/>
      <c r="BB453" s="21"/>
      <c r="BC453" s="21"/>
      <c r="BD453" s="21"/>
      <c r="BE453" s="21"/>
      <c r="BF453" s="21"/>
      <c r="BG453" s="21"/>
      <c r="BH453" s="21"/>
      <c r="BI453" s="21"/>
      <c r="BJ453" s="21"/>
      <c r="BK453" s="21"/>
      <c r="BL453" s="21"/>
      <c r="BM453" s="21"/>
      <c r="BN453" s="21"/>
      <c r="BO453" s="21"/>
      <c r="BP453" s="21"/>
      <c r="BQ453" s="21"/>
      <c r="BR453" s="21"/>
      <c r="BS453" s="21"/>
      <c r="BT453" s="21"/>
      <c r="BU453" s="21"/>
      <c r="BV453" s="21"/>
      <c r="BW453" s="21"/>
      <c r="BX453" s="21"/>
      <c r="BY453" s="21"/>
      <c r="BZ453" s="21"/>
      <c r="CA453" s="21"/>
    </row>
    <row r="454" spans="1:79" ht="15.75" customHeight="1" x14ac:dyDescent="0.2">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1"/>
      <c r="AL454" s="21"/>
      <c r="AM454" s="21"/>
      <c r="AN454" s="21"/>
      <c r="AO454" s="21"/>
      <c r="AP454" s="21"/>
      <c r="AQ454" s="21"/>
      <c r="AR454" s="21"/>
      <c r="AS454" s="21"/>
      <c r="AT454" s="21"/>
      <c r="AU454" s="21"/>
      <c r="AV454" s="21"/>
      <c r="AW454" s="21"/>
      <c r="AX454" s="21"/>
      <c r="AY454" s="21"/>
      <c r="AZ454" s="21"/>
      <c r="BA454" s="21"/>
      <c r="BB454" s="21"/>
      <c r="BC454" s="21"/>
      <c r="BD454" s="21"/>
      <c r="BE454" s="21"/>
      <c r="BF454" s="21"/>
      <c r="BG454" s="21"/>
      <c r="BH454" s="21"/>
      <c r="BI454" s="21"/>
      <c r="BJ454" s="21"/>
      <c r="BK454" s="21"/>
      <c r="BL454" s="21"/>
      <c r="BM454" s="21"/>
      <c r="BN454" s="21"/>
      <c r="BO454" s="21"/>
      <c r="BP454" s="21"/>
      <c r="BQ454" s="21"/>
      <c r="BR454" s="21"/>
      <c r="BS454" s="21"/>
      <c r="BT454" s="21"/>
      <c r="BU454" s="21"/>
      <c r="BV454" s="21"/>
      <c r="BW454" s="21"/>
      <c r="BX454" s="21"/>
      <c r="BY454" s="21"/>
      <c r="BZ454" s="21"/>
      <c r="CA454" s="21"/>
    </row>
    <row r="455" spans="1:79" ht="15.75" customHeight="1" x14ac:dyDescent="0.2">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1"/>
      <c r="AL455" s="21"/>
      <c r="AM455" s="21"/>
      <c r="AN455" s="21"/>
      <c r="AO455" s="21"/>
      <c r="AP455" s="21"/>
      <c r="AQ455" s="21"/>
      <c r="AR455" s="21"/>
      <c r="AS455" s="21"/>
      <c r="AT455" s="21"/>
      <c r="AU455" s="21"/>
      <c r="AV455" s="21"/>
      <c r="AW455" s="21"/>
      <c r="AX455" s="21"/>
      <c r="AY455" s="21"/>
      <c r="AZ455" s="21"/>
      <c r="BA455" s="21"/>
      <c r="BB455" s="21"/>
      <c r="BC455" s="21"/>
      <c r="BD455" s="21"/>
      <c r="BE455" s="21"/>
      <c r="BF455" s="21"/>
      <c r="BG455" s="21"/>
      <c r="BH455" s="21"/>
      <c r="BI455" s="21"/>
      <c r="BJ455" s="21"/>
      <c r="BK455" s="21"/>
      <c r="BL455" s="21"/>
      <c r="BM455" s="21"/>
      <c r="BN455" s="21"/>
      <c r="BO455" s="21"/>
      <c r="BP455" s="21"/>
      <c r="BQ455" s="21"/>
      <c r="BR455" s="21"/>
      <c r="BS455" s="21"/>
      <c r="BT455" s="21"/>
      <c r="BU455" s="21"/>
      <c r="BV455" s="21"/>
      <c r="BW455" s="21"/>
      <c r="BX455" s="21"/>
      <c r="BY455" s="21"/>
      <c r="BZ455" s="21"/>
      <c r="CA455" s="21"/>
    </row>
    <row r="456" spans="1:79" ht="15.75" customHeight="1" x14ac:dyDescent="0.2">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c r="AA456" s="21"/>
      <c r="AB456" s="21"/>
      <c r="AC456" s="21"/>
      <c r="AD456" s="21"/>
      <c r="AE456" s="21"/>
      <c r="AF456" s="21"/>
      <c r="AG456" s="21"/>
      <c r="AH456" s="21"/>
      <c r="AI456" s="21"/>
      <c r="AJ456" s="21"/>
      <c r="AK456" s="21"/>
      <c r="AL456" s="21"/>
      <c r="AM456" s="21"/>
      <c r="AN456" s="21"/>
      <c r="AO456" s="21"/>
      <c r="AP456" s="21"/>
      <c r="AQ456" s="21"/>
      <c r="AR456" s="21"/>
      <c r="AS456" s="21"/>
      <c r="AT456" s="21"/>
      <c r="AU456" s="21"/>
      <c r="AV456" s="21"/>
      <c r="AW456" s="21"/>
      <c r="AX456" s="21"/>
      <c r="AY456" s="21"/>
      <c r="AZ456" s="21"/>
      <c r="BA456" s="21"/>
      <c r="BB456" s="21"/>
      <c r="BC456" s="21"/>
      <c r="BD456" s="21"/>
      <c r="BE456" s="21"/>
      <c r="BF456" s="21"/>
      <c r="BG456" s="21"/>
      <c r="BH456" s="21"/>
      <c r="BI456" s="21"/>
      <c r="BJ456" s="21"/>
      <c r="BK456" s="21"/>
      <c r="BL456" s="21"/>
      <c r="BM456" s="21"/>
      <c r="BN456" s="21"/>
      <c r="BO456" s="21"/>
      <c r="BP456" s="21"/>
      <c r="BQ456" s="21"/>
      <c r="BR456" s="21"/>
      <c r="BS456" s="21"/>
      <c r="BT456" s="21"/>
      <c r="BU456" s="21"/>
      <c r="BV456" s="21"/>
      <c r="BW456" s="21"/>
      <c r="BX456" s="21"/>
      <c r="BY456" s="21"/>
      <c r="BZ456" s="21"/>
      <c r="CA456" s="21"/>
    </row>
    <row r="457" spans="1:79" ht="15.75" customHeight="1" x14ac:dyDescent="0.2">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c r="AA457" s="21"/>
      <c r="AB457" s="21"/>
      <c r="AC457" s="21"/>
      <c r="AD457" s="21"/>
      <c r="AE457" s="21"/>
      <c r="AF457" s="21"/>
      <c r="AG457" s="21"/>
      <c r="AH457" s="21"/>
      <c r="AI457" s="21"/>
      <c r="AJ457" s="21"/>
      <c r="AK457" s="21"/>
      <c r="AL457" s="21"/>
      <c r="AM457" s="21"/>
      <c r="AN457" s="21"/>
      <c r="AO457" s="21"/>
      <c r="AP457" s="21"/>
      <c r="AQ457" s="21"/>
      <c r="AR457" s="21"/>
      <c r="AS457" s="21"/>
      <c r="AT457" s="21"/>
      <c r="AU457" s="21"/>
      <c r="AV457" s="21"/>
      <c r="AW457" s="21"/>
      <c r="AX457" s="21"/>
      <c r="AY457" s="21"/>
      <c r="AZ457" s="21"/>
      <c r="BA457" s="21"/>
      <c r="BB457" s="21"/>
      <c r="BC457" s="21"/>
      <c r="BD457" s="21"/>
      <c r="BE457" s="21"/>
      <c r="BF457" s="21"/>
      <c r="BG457" s="21"/>
      <c r="BH457" s="21"/>
      <c r="BI457" s="21"/>
      <c r="BJ457" s="21"/>
      <c r="BK457" s="21"/>
      <c r="BL457" s="21"/>
      <c r="BM457" s="21"/>
      <c r="BN457" s="21"/>
      <c r="BO457" s="21"/>
      <c r="BP457" s="21"/>
      <c r="BQ457" s="21"/>
      <c r="BR457" s="21"/>
      <c r="BS457" s="21"/>
      <c r="BT457" s="21"/>
      <c r="BU457" s="21"/>
      <c r="BV457" s="21"/>
      <c r="BW457" s="21"/>
      <c r="BX457" s="21"/>
      <c r="BY457" s="21"/>
      <c r="BZ457" s="21"/>
      <c r="CA457" s="21"/>
    </row>
    <row r="458" spans="1:79" ht="15.75" customHeight="1" x14ac:dyDescent="0.2">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c r="AA458" s="21"/>
      <c r="AB458" s="21"/>
      <c r="AC458" s="21"/>
      <c r="AD458" s="21"/>
      <c r="AE458" s="21"/>
      <c r="AF458" s="21"/>
      <c r="AG458" s="21"/>
      <c r="AH458" s="21"/>
      <c r="AI458" s="21"/>
      <c r="AJ458" s="21"/>
      <c r="AK458" s="21"/>
      <c r="AL458" s="21"/>
      <c r="AM458" s="21"/>
      <c r="AN458" s="21"/>
      <c r="AO458" s="21"/>
      <c r="AP458" s="21"/>
      <c r="AQ458" s="21"/>
      <c r="AR458" s="21"/>
      <c r="AS458" s="21"/>
      <c r="AT458" s="21"/>
      <c r="AU458" s="21"/>
      <c r="AV458" s="21"/>
      <c r="AW458" s="21"/>
      <c r="AX458" s="21"/>
      <c r="AY458" s="21"/>
      <c r="AZ458" s="21"/>
      <c r="BA458" s="21"/>
      <c r="BB458" s="21"/>
      <c r="BC458" s="21"/>
      <c r="BD458" s="21"/>
      <c r="BE458" s="21"/>
      <c r="BF458" s="21"/>
      <c r="BG458" s="21"/>
      <c r="BH458" s="21"/>
      <c r="BI458" s="21"/>
      <c r="BJ458" s="21"/>
      <c r="BK458" s="21"/>
      <c r="BL458" s="21"/>
      <c r="BM458" s="21"/>
      <c r="BN458" s="21"/>
      <c r="BO458" s="21"/>
      <c r="BP458" s="21"/>
      <c r="BQ458" s="21"/>
      <c r="BR458" s="21"/>
      <c r="BS458" s="21"/>
      <c r="BT458" s="21"/>
      <c r="BU458" s="21"/>
      <c r="BV458" s="21"/>
      <c r="BW458" s="21"/>
      <c r="BX458" s="21"/>
      <c r="BY458" s="21"/>
      <c r="BZ458" s="21"/>
      <c r="CA458" s="21"/>
    </row>
    <row r="459" spans="1:79" ht="15.75" customHeight="1" x14ac:dyDescent="0.2">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1"/>
      <c r="AK459" s="21"/>
      <c r="AL459" s="21"/>
      <c r="AM459" s="21"/>
      <c r="AN459" s="21"/>
      <c r="AO459" s="21"/>
      <c r="AP459" s="21"/>
      <c r="AQ459" s="21"/>
      <c r="AR459" s="21"/>
      <c r="AS459" s="21"/>
      <c r="AT459" s="21"/>
      <c r="AU459" s="21"/>
      <c r="AV459" s="21"/>
      <c r="AW459" s="21"/>
      <c r="AX459" s="21"/>
      <c r="AY459" s="21"/>
      <c r="AZ459" s="21"/>
      <c r="BA459" s="21"/>
      <c r="BB459" s="21"/>
      <c r="BC459" s="21"/>
      <c r="BD459" s="21"/>
      <c r="BE459" s="21"/>
      <c r="BF459" s="21"/>
      <c r="BG459" s="21"/>
      <c r="BH459" s="21"/>
      <c r="BI459" s="21"/>
      <c r="BJ459" s="21"/>
      <c r="BK459" s="21"/>
      <c r="BL459" s="21"/>
      <c r="BM459" s="21"/>
      <c r="BN459" s="21"/>
      <c r="BO459" s="21"/>
      <c r="BP459" s="21"/>
      <c r="BQ459" s="21"/>
      <c r="BR459" s="21"/>
      <c r="BS459" s="21"/>
      <c r="BT459" s="21"/>
      <c r="BU459" s="21"/>
      <c r="BV459" s="21"/>
      <c r="BW459" s="21"/>
      <c r="BX459" s="21"/>
      <c r="BY459" s="21"/>
      <c r="BZ459" s="21"/>
      <c r="CA459" s="21"/>
    </row>
    <row r="460" spans="1:79" ht="15.75" customHeight="1" x14ac:dyDescent="0.2">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21"/>
      <c r="AL460" s="21"/>
      <c r="AM460" s="21"/>
      <c r="AN460" s="21"/>
      <c r="AO460" s="21"/>
      <c r="AP460" s="21"/>
      <c r="AQ460" s="21"/>
      <c r="AR460" s="21"/>
      <c r="AS460" s="21"/>
      <c r="AT460" s="21"/>
      <c r="AU460" s="21"/>
      <c r="AV460" s="21"/>
      <c r="AW460" s="21"/>
      <c r="AX460" s="21"/>
      <c r="AY460" s="21"/>
      <c r="AZ460" s="21"/>
      <c r="BA460" s="21"/>
      <c r="BB460" s="21"/>
      <c r="BC460" s="21"/>
      <c r="BD460" s="21"/>
      <c r="BE460" s="21"/>
      <c r="BF460" s="21"/>
      <c r="BG460" s="21"/>
      <c r="BH460" s="21"/>
      <c r="BI460" s="21"/>
      <c r="BJ460" s="21"/>
      <c r="BK460" s="21"/>
      <c r="BL460" s="21"/>
      <c r="BM460" s="21"/>
      <c r="BN460" s="21"/>
      <c r="BO460" s="21"/>
      <c r="BP460" s="21"/>
      <c r="BQ460" s="21"/>
      <c r="BR460" s="21"/>
      <c r="BS460" s="21"/>
      <c r="BT460" s="21"/>
      <c r="BU460" s="21"/>
      <c r="BV460" s="21"/>
      <c r="BW460" s="21"/>
      <c r="BX460" s="21"/>
      <c r="BY460" s="21"/>
      <c r="BZ460" s="21"/>
      <c r="CA460" s="21"/>
    </row>
    <row r="461" spans="1:79" ht="15.75" customHeight="1" x14ac:dyDescent="0.2">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1"/>
      <c r="AL461" s="21"/>
      <c r="AM461" s="21"/>
      <c r="AN461" s="21"/>
      <c r="AO461" s="21"/>
      <c r="AP461" s="21"/>
      <c r="AQ461" s="21"/>
      <c r="AR461" s="21"/>
      <c r="AS461" s="21"/>
      <c r="AT461" s="21"/>
      <c r="AU461" s="21"/>
      <c r="AV461" s="21"/>
      <c r="AW461" s="21"/>
      <c r="AX461" s="21"/>
      <c r="AY461" s="21"/>
      <c r="AZ461" s="21"/>
      <c r="BA461" s="21"/>
      <c r="BB461" s="21"/>
      <c r="BC461" s="21"/>
      <c r="BD461" s="21"/>
      <c r="BE461" s="21"/>
      <c r="BF461" s="21"/>
      <c r="BG461" s="21"/>
      <c r="BH461" s="21"/>
      <c r="BI461" s="21"/>
      <c r="BJ461" s="21"/>
      <c r="BK461" s="21"/>
      <c r="BL461" s="21"/>
      <c r="BM461" s="21"/>
      <c r="BN461" s="21"/>
      <c r="BO461" s="21"/>
      <c r="BP461" s="21"/>
      <c r="BQ461" s="21"/>
      <c r="BR461" s="21"/>
      <c r="BS461" s="21"/>
      <c r="BT461" s="21"/>
      <c r="BU461" s="21"/>
      <c r="BV461" s="21"/>
      <c r="BW461" s="21"/>
      <c r="BX461" s="21"/>
      <c r="BY461" s="21"/>
      <c r="BZ461" s="21"/>
      <c r="CA461" s="21"/>
    </row>
    <row r="462" spans="1:79" ht="15.75" customHeight="1" x14ac:dyDescent="0.2">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1"/>
      <c r="AL462" s="21"/>
      <c r="AM462" s="21"/>
      <c r="AN462" s="21"/>
      <c r="AO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c r="BK462" s="21"/>
      <c r="BL462" s="21"/>
      <c r="BM462" s="21"/>
      <c r="BN462" s="21"/>
      <c r="BO462" s="21"/>
      <c r="BP462" s="21"/>
      <c r="BQ462" s="21"/>
      <c r="BR462" s="21"/>
      <c r="BS462" s="21"/>
      <c r="BT462" s="21"/>
      <c r="BU462" s="21"/>
      <c r="BV462" s="21"/>
      <c r="BW462" s="21"/>
      <c r="BX462" s="21"/>
      <c r="BY462" s="21"/>
      <c r="BZ462" s="21"/>
      <c r="CA462" s="21"/>
    </row>
    <row r="463" spans="1:79" ht="15.75" customHeight="1" x14ac:dyDescent="0.2">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1"/>
      <c r="AL463" s="21"/>
      <c r="AM463" s="21"/>
      <c r="AN463" s="21"/>
      <c r="AO463" s="21"/>
      <c r="AP463" s="21"/>
      <c r="AQ463" s="21"/>
      <c r="AR463" s="21"/>
      <c r="AS463" s="21"/>
      <c r="AT463" s="21"/>
      <c r="AU463" s="21"/>
      <c r="AV463" s="21"/>
      <c r="AW463" s="21"/>
      <c r="AX463" s="21"/>
      <c r="AY463" s="21"/>
      <c r="AZ463" s="21"/>
      <c r="BA463" s="21"/>
      <c r="BB463" s="21"/>
      <c r="BC463" s="21"/>
      <c r="BD463" s="21"/>
      <c r="BE463" s="21"/>
      <c r="BF463" s="21"/>
      <c r="BG463" s="21"/>
      <c r="BH463" s="21"/>
      <c r="BI463" s="21"/>
      <c r="BJ463" s="21"/>
      <c r="BK463" s="21"/>
      <c r="BL463" s="21"/>
      <c r="BM463" s="21"/>
      <c r="BN463" s="21"/>
      <c r="BO463" s="21"/>
      <c r="BP463" s="21"/>
      <c r="BQ463" s="21"/>
      <c r="BR463" s="21"/>
      <c r="BS463" s="21"/>
      <c r="BT463" s="21"/>
      <c r="BU463" s="21"/>
      <c r="BV463" s="21"/>
      <c r="BW463" s="21"/>
      <c r="BX463" s="21"/>
      <c r="BY463" s="21"/>
      <c r="BZ463" s="21"/>
      <c r="CA463" s="21"/>
    </row>
    <row r="464" spans="1:79" ht="15.75" customHeight="1" x14ac:dyDescent="0.2">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c r="AA464" s="21"/>
      <c r="AB464" s="21"/>
      <c r="AC464" s="21"/>
      <c r="AD464" s="21"/>
      <c r="AE464" s="21"/>
      <c r="AF464" s="21"/>
      <c r="AG464" s="21"/>
      <c r="AH464" s="21"/>
      <c r="AI464" s="21"/>
      <c r="AJ464" s="21"/>
      <c r="AK464" s="21"/>
      <c r="AL464" s="21"/>
      <c r="AM464" s="21"/>
      <c r="AN464" s="21"/>
      <c r="AO464" s="21"/>
      <c r="AP464" s="21"/>
      <c r="AQ464" s="21"/>
      <c r="AR464" s="21"/>
      <c r="AS464" s="21"/>
      <c r="AT464" s="21"/>
      <c r="AU464" s="21"/>
      <c r="AV464" s="21"/>
      <c r="AW464" s="21"/>
      <c r="AX464" s="21"/>
      <c r="AY464" s="21"/>
      <c r="AZ464" s="21"/>
      <c r="BA464" s="21"/>
      <c r="BB464" s="21"/>
      <c r="BC464" s="21"/>
      <c r="BD464" s="21"/>
      <c r="BE464" s="21"/>
      <c r="BF464" s="21"/>
      <c r="BG464" s="21"/>
      <c r="BH464" s="21"/>
      <c r="BI464" s="21"/>
      <c r="BJ464" s="21"/>
      <c r="BK464" s="21"/>
      <c r="BL464" s="21"/>
      <c r="BM464" s="21"/>
      <c r="BN464" s="21"/>
      <c r="BO464" s="21"/>
      <c r="BP464" s="21"/>
      <c r="BQ464" s="21"/>
      <c r="BR464" s="21"/>
      <c r="BS464" s="21"/>
      <c r="BT464" s="21"/>
      <c r="BU464" s="21"/>
      <c r="BV464" s="21"/>
      <c r="BW464" s="21"/>
      <c r="BX464" s="21"/>
      <c r="BY464" s="21"/>
      <c r="BZ464" s="21"/>
      <c r="CA464" s="21"/>
    </row>
    <row r="465" spans="1:79" ht="15.75" customHeight="1" x14ac:dyDescent="0.2">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1"/>
      <c r="AL465" s="21"/>
      <c r="AM465" s="21"/>
      <c r="AN465" s="21"/>
      <c r="AO465" s="21"/>
      <c r="AP465" s="21"/>
      <c r="AQ465" s="21"/>
      <c r="AR465" s="21"/>
      <c r="AS465" s="21"/>
      <c r="AT465" s="21"/>
      <c r="AU465" s="21"/>
      <c r="AV465" s="21"/>
      <c r="AW465" s="21"/>
      <c r="AX465" s="21"/>
      <c r="AY465" s="21"/>
      <c r="AZ465" s="21"/>
      <c r="BA465" s="21"/>
      <c r="BB465" s="21"/>
      <c r="BC465" s="21"/>
      <c r="BD465" s="21"/>
      <c r="BE465" s="21"/>
      <c r="BF465" s="21"/>
      <c r="BG465" s="21"/>
      <c r="BH465" s="21"/>
      <c r="BI465" s="21"/>
      <c r="BJ465" s="21"/>
      <c r="BK465" s="21"/>
      <c r="BL465" s="21"/>
      <c r="BM465" s="21"/>
      <c r="BN465" s="21"/>
      <c r="BO465" s="21"/>
      <c r="BP465" s="21"/>
      <c r="BQ465" s="21"/>
      <c r="BR465" s="21"/>
      <c r="BS465" s="21"/>
      <c r="BT465" s="21"/>
      <c r="BU465" s="21"/>
      <c r="BV465" s="21"/>
      <c r="BW465" s="21"/>
      <c r="BX465" s="21"/>
      <c r="BY465" s="21"/>
      <c r="BZ465" s="21"/>
      <c r="CA465" s="21"/>
    </row>
    <row r="466" spans="1:79" ht="15.75" customHeight="1" x14ac:dyDescent="0.2">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c r="AY466" s="21"/>
      <c r="AZ466" s="21"/>
      <c r="BA466" s="21"/>
      <c r="BB466" s="21"/>
      <c r="BC466" s="21"/>
      <c r="BD466" s="21"/>
      <c r="BE466" s="21"/>
      <c r="BF466" s="21"/>
      <c r="BG466" s="21"/>
      <c r="BH466" s="21"/>
      <c r="BI466" s="21"/>
      <c r="BJ466" s="21"/>
      <c r="BK466" s="21"/>
      <c r="BL466" s="21"/>
      <c r="BM466" s="21"/>
      <c r="BN466" s="21"/>
      <c r="BO466" s="21"/>
      <c r="BP466" s="21"/>
      <c r="BQ466" s="21"/>
      <c r="BR466" s="21"/>
      <c r="BS466" s="21"/>
      <c r="BT466" s="21"/>
      <c r="BU466" s="21"/>
      <c r="BV466" s="21"/>
      <c r="BW466" s="21"/>
      <c r="BX466" s="21"/>
      <c r="BY466" s="21"/>
      <c r="BZ466" s="21"/>
      <c r="CA466" s="21"/>
    </row>
    <row r="467" spans="1:79" ht="15.75" customHeight="1" x14ac:dyDescent="0.2">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c r="AY467" s="21"/>
      <c r="AZ467" s="21"/>
      <c r="BA467" s="21"/>
      <c r="BB467" s="21"/>
      <c r="BC467" s="21"/>
      <c r="BD467" s="21"/>
      <c r="BE467" s="21"/>
      <c r="BF467" s="21"/>
      <c r="BG467" s="21"/>
      <c r="BH467" s="21"/>
      <c r="BI467" s="21"/>
      <c r="BJ467" s="21"/>
      <c r="BK467" s="21"/>
      <c r="BL467" s="21"/>
      <c r="BM467" s="21"/>
      <c r="BN467" s="21"/>
      <c r="BO467" s="21"/>
      <c r="BP467" s="21"/>
      <c r="BQ467" s="21"/>
      <c r="BR467" s="21"/>
      <c r="BS467" s="21"/>
      <c r="BT467" s="21"/>
      <c r="BU467" s="21"/>
      <c r="BV467" s="21"/>
      <c r="BW467" s="21"/>
      <c r="BX467" s="21"/>
      <c r="BY467" s="21"/>
      <c r="BZ467" s="21"/>
      <c r="CA467" s="21"/>
    </row>
    <row r="468" spans="1:79" ht="15.75" customHeight="1" x14ac:dyDescent="0.2">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1"/>
      <c r="AL468" s="21"/>
      <c r="AM468" s="21"/>
      <c r="AN468" s="21"/>
      <c r="AO468" s="21"/>
      <c r="AP468" s="21"/>
      <c r="AQ468" s="21"/>
      <c r="AR468" s="21"/>
      <c r="AS468" s="21"/>
      <c r="AT468" s="21"/>
      <c r="AU468" s="21"/>
      <c r="AV468" s="21"/>
      <c r="AW468" s="21"/>
      <c r="AX468" s="21"/>
      <c r="AY468" s="21"/>
      <c r="AZ468" s="21"/>
      <c r="BA468" s="21"/>
      <c r="BB468" s="21"/>
      <c r="BC468" s="21"/>
      <c r="BD468" s="21"/>
      <c r="BE468" s="21"/>
      <c r="BF468" s="21"/>
      <c r="BG468" s="21"/>
      <c r="BH468" s="21"/>
      <c r="BI468" s="21"/>
      <c r="BJ468" s="21"/>
      <c r="BK468" s="21"/>
      <c r="BL468" s="21"/>
      <c r="BM468" s="21"/>
      <c r="BN468" s="21"/>
      <c r="BO468" s="21"/>
      <c r="BP468" s="21"/>
      <c r="BQ468" s="21"/>
      <c r="BR468" s="21"/>
      <c r="BS468" s="21"/>
      <c r="BT468" s="21"/>
      <c r="BU468" s="21"/>
      <c r="BV468" s="21"/>
      <c r="BW468" s="21"/>
      <c r="BX468" s="21"/>
      <c r="BY468" s="21"/>
      <c r="BZ468" s="21"/>
      <c r="CA468" s="21"/>
    </row>
    <row r="469" spans="1:79" ht="15.75" customHeight="1" x14ac:dyDescent="0.2">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1"/>
      <c r="AL469" s="21"/>
      <c r="AM469" s="21"/>
      <c r="AN469" s="21"/>
      <c r="AO469" s="21"/>
      <c r="AP469" s="21"/>
      <c r="AQ469" s="21"/>
      <c r="AR469" s="21"/>
      <c r="AS469" s="21"/>
      <c r="AT469" s="21"/>
      <c r="AU469" s="21"/>
      <c r="AV469" s="21"/>
      <c r="AW469" s="21"/>
      <c r="AX469" s="21"/>
      <c r="AY469" s="21"/>
      <c r="AZ469" s="21"/>
      <c r="BA469" s="21"/>
      <c r="BB469" s="21"/>
      <c r="BC469" s="21"/>
      <c r="BD469" s="21"/>
      <c r="BE469" s="21"/>
      <c r="BF469" s="21"/>
      <c r="BG469" s="21"/>
      <c r="BH469" s="21"/>
      <c r="BI469" s="21"/>
      <c r="BJ469" s="21"/>
      <c r="BK469" s="21"/>
      <c r="BL469" s="21"/>
      <c r="BM469" s="21"/>
      <c r="BN469" s="21"/>
      <c r="BO469" s="21"/>
      <c r="BP469" s="21"/>
      <c r="BQ469" s="21"/>
      <c r="BR469" s="21"/>
      <c r="BS469" s="21"/>
      <c r="BT469" s="21"/>
      <c r="BU469" s="21"/>
      <c r="BV469" s="21"/>
      <c r="BW469" s="21"/>
      <c r="BX469" s="21"/>
      <c r="BY469" s="21"/>
      <c r="BZ469" s="21"/>
      <c r="CA469" s="21"/>
    </row>
    <row r="470" spans="1:79" ht="15.75" customHeight="1" x14ac:dyDescent="0.2">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1"/>
      <c r="AL470" s="21"/>
      <c r="AM470" s="21"/>
      <c r="AN470" s="21"/>
      <c r="AO470" s="21"/>
      <c r="AP470" s="21"/>
      <c r="AQ470" s="21"/>
      <c r="AR470" s="21"/>
      <c r="AS470" s="21"/>
      <c r="AT470" s="21"/>
      <c r="AU470" s="21"/>
      <c r="AV470" s="21"/>
      <c r="AW470" s="21"/>
      <c r="AX470" s="21"/>
      <c r="AY470" s="21"/>
      <c r="AZ470" s="21"/>
      <c r="BA470" s="21"/>
      <c r="BB470" s="21"/>
      <c r="BC470" s="21"/>
      <c r="BD470" s="21"/>
      <c r="BE470" s="21"/>
      <c r="BF470" s="21"/>
      <c r="BG470" s="21"/>
      <c r="BH470" s="21"/>
      <c r="BI470" s="21"/>
      <c r="BJ470" s="21"/>
      <c r="BK470" s="21"/>
      <c r="BL470" s="21"/>
      <c r="BM470" s="21"/>
      <c r="BN470" s="21"/>
      <c r="BO470" s="21"/>
      <c r="BP470" s="21"/>
      <c r="BQ470" s="21"/>
      <c r="BR470" s="21"/>
      <c r="BS470" s="21"/>
      <c r="BT470" s="21"/>
      <c r="BU470" s="21"/>
      <c r="BV470" s="21"/>
      <c r="BW470" s="21"/>
      <c r="BX470" s="21"/>
      <c r="BY470" s="21"/>
      <c r="BZ470" s="21"/>
      <c r="CA470" s="21"/>
    </row>
    <row r="471" spans="1:79" ht="15.75" customHeight="1" x14ac:dyDescent="0.2">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1"/>
      <c r="AL471" s="21"/>
      <c r="AM471" s="21"/>
      <c r="AN471" s="21"/>
      <c r="AO471" s="21"/>
      <c r="AP471" s="21"/>
      <c r="AQ471" s="21"/>
      <c r="AR471" s="21"/>
      <c r="AS471" s="21"/>
      <c r="AT471" s="21"/>
      <c r="AU471" s="21"/>
      <c r="AV471" s="21"/>
      <c r="AW471" s="21"/>
      <c r="AX471" s="21"/>
      <c r="AY471" s="21"/>
      <c r="AZ471" s="21"/>
      <c r="BA471" s="21"/>
      <c r="BB471" s="21"/>
      <c r="BC471" s="21"/>
      <c r="BD471" s="21"/>
      <c r="BE471" s="21"/>
      <c r="BF471" s="21"/>
      <c r="BG471" s="21"/>
      <c r="BH471" s="21"/>
      <c r="BI471" s="21"/>
      <c r="BJ471" s="21"/>
      <c r="BK471" s="21"/>
      <c r="BL471" s="21"/>
      <c r="BM471" s="21"/>
      <c r="BN471" s="21"/>
      <c r="BO471" s="21"/>
      <c r="BP471" s="21"/>
      <c r="BQ471" s="21"/>
      <c r="BR471" s="21"/>
      <c r="BS471" s="21"/>
      <c r="BT471" s="21"/>
      <c r="BU471" s="21"/>
      <c r="BV471" s="21"/>
      <c r="BW471" s="21"/>
      <c r="BX471" s="21"/>
      <c r="BY471" s="21"/>
      <c r="BZ471" s="21"/>
      <c r="CA471" s="21"/>
    </row>
    <row r="472" spans="1:79" ht="15.75" customHeight="1" x14ac:dyDescent="0.2">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K472" s="21"/>
      <c r="AL472" s="21"/>
      <c r="AM472" s="21"/>
      <c r="AN472" s="21"/>
      <c r="AO472" s="21"/>
      <c r="AP472" s="21"/>
      <c r="AQ472" s="21"/>
      <c r="AR472" s="21"/>
      <c r="AS472" s="21"/>
      <c r="AT472" s="21"/>
      <c r="AU472" s="21"/>
      <c r="AV472" s="21"/>
      <c r="AW472" s="21"/>
      <c r="AX472" s="21"/>
      <c r="AY472" s="21"/>
      <c r="AZ472" s="21"/>
      <c r="BA472" s="21"/>
      <c r="BB472" s="21"/>
      <c r="BC472" s="21"/>
      <c r="BD472" s="21"/>
      <c r="BE472" s="21"/>
      <c r="BF472" s="21"/>
      <c r="BG472" s="21"/>
      <c r="BH472" s="21"/>
      <c r="BI472" s="21"/>
      <c r="BJ472" s="21"/>
      <c r="BK472" s="21"/>
      <c r="BL472" s="21"/>
      <c r="BM472" s="21"/>
      <c r="BN472" s="21"/>
      <c r="BO472" s="21"/>
      <c r="BP472" s="21"/>
      <c r="BQ472" s="21"/>
      <c r="BR472" s="21"/>
      <c r="BS472" s="21"/>
      <c r="BT472" s="21"/>
      <c r="BU472" s="21"/>
      <c r="BV472" s="21"/>
      <c r="BW472" s="21"/>
      <c r="BX472" s="21"/>
      <c r="BY472" s="21"/>
      <c r="BZ472" s="21"/>
      <c r="CA472" s="21"/>
    </row>
    <row r="473" spans="1:79" ht="15.75" customHeight="1" x14ac:dyDescent="0.2">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1"/>
      <c r="AL473" s="21"/>
      <c r="AM473" s="21"/>
      <c r="AN473" s="21"/>
      <c r="AO473" s="21"/>
      <c r="AP473" s="21"/>
      <c r="AQ473" s="21"/>
      <c r="AR473" s="21"/>
      <c r="AS473" s="21"/>
      <c r="AT473" s="21"/>
      <c r="AU473" s="21"/>
      <c r="AV473" s="21"/>
      <c r="AW473" s="21"/>
      <c r="AX473" s="21"/>
      <c r="AY473" s="21"/>
      <c r="AZ473" s="21"/>
      <c r="BA473" s="21"/>
      <c r="BB473" s="21"/>
      <c r="BC473" s="21"/>
      <c r="BD473" s="21"/>
      <c r="BE473" s="21"/>
      <c r="BF473" s="21"/>
      <c r="BG473" s="21"/>
      <c r="BH473" s="21"/>
      <c r="BI473" s="21"/>
      <c r="BJ473" s="21"/>
      <c r="BK473" s="21"/>
      <c r="BL473" s="21"/>
      <c r="BM473" s="21"/>
      <c r="BN473" s="21"/>
      <c r="BO473" s="21"/>
      <c r="BP473" s="21"/>
      <c r="BQ473" s="21"/>
      <c r="BR473" s="21"/>
      <c r="BS473" s="21"/>
      <c r="BT473" s="21"/>
      <c r="BU473" s="21"/>
      <c r="BV473" s="21"/>
      <c r="BW473" s="21"/>
      <c r="BX473" s="21"/>
      <c r="BY473" s="21"/>
      <c r="BZ473" s="21"/>
      <c r="CA473" s="21"/>
    </row>
    <row r="474" spans="1:79" ht="15.75" customHeight="1" x14ac:dyDescent="0.2">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c r="AA474" s="21"/>
      <c r="AB474" s="21"/>
      <c r="AC474" s="21"/>
      <c r="AD474" s="21"/>
      <c r="AE474" s="21"/>
      <c r="AF474" s="21"/>
      <c r="AG474" s="21"/>
      <c r="AH474" s="21"/>
      <c r="AI474" s="21"/>
      <c r="AJ474" s="21"/>
      <c r="AK474" s="21"/>
      <c r="AL474" s="21"/>
      <c r="AM474" s="21"/>
      <c r="AN474" s="21"/>
      <c r="AO474" s="21"/>
      <c r="AP474" s="21"/>
      <c r="AQ474" s="21"/>
      <c r="AR474" s="21"/>
      <c r="AS474" s="21"/>
      <c r="AT474" s="21"/>
      <c r="AU474" s="21"/>
      <c r="AV474" s="21"/>
      <c r="AW474" s="21"/>
      <c r="AX474" s="21"/>
      <c r="AY474" s="21"/>
      <c r="AZ474" s="21"/>
      <c r="BA474" s="21"/>
      <c r="BB474" s="21"/>
      <c r="BC474" s="21"/>
      <c r="BD474" s="21"/>
      <c r="BE474" s="21"/>
      <c r="BF474" s="21"/>
      <c r="BG474" s="21"/>
      <c r="BH474" s="21"/>
      <c r="BI474" s="21"/>
      <c r="BJ474" s="21"/>
      <c r="BK474" s="21"/>
      <c r="BL474" s="21"/>
      <c r="BM474" s="21"/>
      <c r="BN474" s="21"/>
      <c r="BO474" s="21"/>
      <c r="BP474" s="21"/>
      <c r="BQ474" s="21"/>
      <c r="BR474" s="21"/>
      <c r="BS474" s="21"/>
      <c r="BT474" s="21"/>
      <c r="BU474" s="21"/>
      <c r="BV474" s="21"/>
      <c r="BW474" s="21"/>
      <c r="BX474" s="21"/>
      <c r="BY474" s="21"/>
      <c r="BZ474" s="21"/>
      <c r="CA474" s="21"/>
    </row>
    <row r="475" spans="1:79" ht="15.75" customHeight="1" x14ac:dyDescent="0.2">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1"/>
      <c r="AK475" s="21"/>
      <c r="AL475" s="21"/>
      <c r="AM475" s="21"/>
      <c r="AN475" s="21"/>
      <c r="AO475" s="21"/>
      <c r="AP475" s="21"/>
      <c r="AQ475" s="21"/>
      <c r="AR475" s="21"/>
      <c r="AS475" s="21"/>
      <c r="AT475" s="21"/>
      <c r="AU475" s="21"/>
      <c r="AV475" s="21"/>
      <c r="AW475" s="21"/>
      <c r="AX475" s="21"/>
      <c r="AY475" s="21"/>
      <c r="AZ475" s="21"/>
      <c r="BA475" s="21"/>
      <c r="BB475" s="21"/>
      <c r="BC475" s="21"/>
      <c r="BD475" s="21"/>
      <c r="BE475" s="21"/>
      <c r="BF475" s="21"/>
      <c r="BG475" s="21"/>
      <c r="BH475" s="21"/>
      <c r="BI475" s="21"/>
      <c r="BJ475" s="21"/>
      <c r="BK475" s="21"/>
      <c r="BL475" s="21"/>
      <c r="BM475" s="21"/>
      <c r="BN475" s="21"/>
      <c r="BO475" s="21"/>
      <c r="BP475" s="21"/>
      <c r="BQ475" s="21"/>
      <c r="BR475" s="21"/>
      <c r="BS475" s="21"/>
      <c r="BT475" s="21"/>
      <c r="BU475" s="21"/>
      <c r="BV475" s="21"/>
      <c r="BW475" s="21"/>
      <c r="BX475" s="21"/>
      <c r="BY475" s="21"/>
      <c r="BZ475" s="21"/>
      <c r="CA475" s="21"/>
    </row>
    <row r="476" spans="1:79" ht="15.75" customHeight="1" x14ac:dyDescent="0.2">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1"/>
      <c r="AK476" s="21"/>
      <c r="AL476" s="21"/>
      <c r="AM476" s="21"/>
      <c r="AN476" s="21"/>
      <c r="AO476" s="21"/>
      <c r="AP476" s="21"/>
      <c r="AQ476" s="21"/>
      <c r="AR476" s="21"/>
      <c r="AS476" s="21"/>
      <c r="AT476" s="21"/>
      <c r="AU476" s="21"/>
      <c r="AV476" s="21"/>
      <c r="AW476" s="21"/>
      <c r="AX476" s="21"/>
      <c r="AY476" s="21"/>
      <c r="AZ476" s="21"/>
      <c r="BA476" s="21"/>
      <c r="BB476" s="21"/>
      <c r="BC476" s="21"/>
      <c r="BD476" s="21"/>
      <c r="BE476" s="21"/>
      <c r="BF476" s="21"/>
      <c r="BG476" s="21"/>
      <c r="BH476" s="21"/>
      <c r="BI476" s="21"/>
      <c r="BJ476" s="21"/>
      <c r="BK476" s="21"/>
      <c r="BL476" s="21"/>
      <c r="BM476" s="21"/>
      <c r="BN476" s="21"/>
      <c r="BO476" s="21"/>
      <c r="BP476" s="21"/>
      <c r="BQ476" s="21"/>
      <c r="BR476" s="21"/>
      <c r="BS476" s="21"/>
      <c r="BT476" s="21"/>
      <c r="BU476" s="21"/>
      <c r="BV476" s="21"/>
      <c r="BW476" s="21"/>
      <c r="BX476" s="21"/>
      <c r="BY476" s="21"/>
      <c r="BZ476" s="21"/>
      <c r="CA476" s="21"/>
    </row>
    <row r="477" spans="1:79" ht="15.75" customHeight="1" x14ac:dyDescent="0.2">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1"/>
      <c r="AK477" s="21"/>
      <c r="AL477" s="21"/>
      <c r="AM477" s="21"/>
      <c r="AN477" s="21"/>
      <c r="AO477" s="21"/>
      <c r="AP477" s="21"/>
      <c r="AQ477" s="21"/>
      <c r="AR477" s="21"/>
      <c r="AS477" s="21"/>
      <c r="AT477" s="21"/>
      <c r="AU477" s="21"/>
      <c r="AV477" s="21"/>
      <c r="AW477" s="21"/>
      <c r="AX477" s="21"/>
      <c r="AY477" s="21"/>
      <c r="AZ477" s="21"/>
      <c r="BA477" s="21"/>
      <c r="BB477" s="21"/>
      <c r="BC477" s="21"/>
      <c r="BD477" s="21"/>
      <c r="BE477" s="21"/>
      <c r="BF477" s="21"/>
      <c r="BG477" s="21"/>
      <c r="BH477" s="21"/>
      <c r="BI477" s="21"/>
      <c r="BJ477" s="21"/>
      <c r="BK477" s="21"/>
      <c r="BL477" s="21"/>
      <c r="BM477" s="21"/>
      <c r="BN477" s="21"/>
      <c r="BO477" s="21"/>
      <c r="BP477" s="21"/>
      <c r="BQ477" s="21"/>
      <c r="BR477" s="21"/>
      <c r="BS477" s="21"/>
      <c r="BT477" s="21"/>
      <c r="BU477" s="21"/>
      <c r="BV477" s="21"/>
      <c r="BW477" s="21"/>
      <c r="BX477" s="21"/>
      <c r="BY477" s="21"/>
      <c r="BZ477" s="21"/>
      <c r="CA477" s="21"/>
    </row>
    <row r="478" spans="1:79" ht="15.75" customHeight="1" x14ac:dyDescent="0.2">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c r="AA478" s="21"/>
      <c r="AB478" s="21"/>
      <c r="AC478" s="21"/>
      <c r="AD478" s="21"/>
      <c r="AE478" s="21"/>
      <c r="AF478" s="21"/>
      <c r="AG478" s="21"/>
      <c r="AH478" s="21"/>
      <c r="AI478" s="21"/>
      <c r="AJ478" s="21"/>
      <c r="AK478" s="21"/>
      <c r="AL478" s="21"/>
      <c r="AM478" s="21"/>
      <c r="AN478" s="21"/>
      <c r="AO478" s="21"/>
      <c r="AP478" s="21"/>
      <c r="AQ478" s="21"/>
      <c r="AR478" s="21"/>
      <c r="AS478" s="21"/>
      <c r="AT478" s="21"/>
      <c r="AU478" s="21"/>
      <c r="AV478" s="21"/>
      <c r="AW478" s="21"/>
      <c r="AX478" s="21"/>
      <c r="AY478" s="21"/>
      <c r="AZ478" s="21"/>
      <c r="BA478" s="21"/>
      <c r="BB478" s="21"/>
      <c r="BC478" s="21"/>
      <c r="BD478" s="21"/>
      <c r="BE478" s="21"/>
      <c r="BF478" s="21"/>
      <c r="BG478" s="21"/>
      <c r="BH478" s="21"/>
      <c r="BI478" s="21"/>
      <c r="BJ478" s="21"/>
      <c r="BK478" s="21"/>
      <c r="BL478" s="21"/>
      <c r="BM478" s="21"/>
      <c r="BN478" s="21"/>
      <c r="BO478" s="21"/>
      <c r="BP478" s="21"/>
      <c r="BQ478" s="21"/>
      <c r="BR478" s="21"/>
      <c r="BS478" s="21"/>
      <c r="BT478" s="21"/>
      <c r="BU478" s="21"/>
      <c r="BV478" s="21"/>
      <c r="BW478" s="21"/>
      <c r="BX478" s="21"/>
      <c r="BY478" s="21"/>
      <c r="BZ478" s="21"/>
      <c r="CA478" s="21"/>
    </row>
    <row r="479" spans="1:79" ht="15.75" customHeight="1" x14ac:dyDescent="0.2">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1"/>
      <c r="AL479" s="21"/>
      <c r="AM479" s="21"/>
      <c r="AN479" s="21"/>
      <c r="AO479" s="21"/>
      <c r="AP479" s="21"/>
      <c r="AQ479" s="21"/>
      <c r="AR479" s="21"/>
      <c r="AS479" s="21"/>
      <c r="AT479" s="21"/>
      <c r="AU479" s="21"/>
      <c r="AV479" s="21"/>
      <c r="AW479" s="21"/>
      <c r="AX479" s="21"/>
      <c r="AY479" s="21"/>
      <c r="AZ479" s="21"/>
      <c r="BA479" s="21"/>
      <c r="BB479" s="21"/>
      <c r="BC479" s="21"/>
      <c r="BD479" s="21"/>
      <c r="BE479" s="21"/>
      <c r="BF479" s="21"/>
      <c r="BG479" s="21"/>
      <c r="BH479" s="21"/>
      <c r="BI479" s="21"/>
      <c r="BJ479" s="21"/>
      <c r="BK479" s="21"/>
      <c r="BL479" s="21"/>
      <c r="BM479" s="21"/>
      <c r="BN479" s="21"/>
      <c r="BO479" s="21"/>
      <c r="BP479" s="21"/>
      <c r="BQ479" s="21"/>
      <c r="BR479" s="21"/>
      <c r="BS479" s="21"/>
      <c r="BT479" s="21"/>
      <c r="BU479" s="21"/>
      <c r="BV479" s="21"/>
      <c r="BW479" s="21"/>
      <c r="BX479" s="21"/>
      <c r="BY479" s="21"/>
      <c r="BZ479" s="21"/>
      <c r="CA479" s="21"/>
    </row>
    <row r="480" spans="1:79" ht="15.75" customHeight="1" x14ac:dyDescent="0.2">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K480" s="21"/>
      <c r="AL480" s="21"/>
      <c r="AM480" s="21"/>
      <c r="AN480" s="21"/>
      <c r="AO480" s="21"/>
      <c r="AP480" s="21"/>
      <c r="AQ480" s="21"/>
      <c r="AR480" s="21"/>
      <c r="AS480" s="21"/>
      <c r="AT480" s="21"/>
      <c r="AU480" s="21"/>
      <c r="AV480" s="21"/>
      <c r="AW480" s="21"/>
      <c r="AX480" s="21"/>
      <c r="AY480" s="21"/>
      <c r="AZ480" s="21"/>
      <c r="BA480" s="21"/>
      <c r="BB480" s="21"/>
      <c r="BC480" s="21"/>
      <c r="BD480" s="21"/>
      <c r="BE480" s="21"/>
      <c r="BF480" s="21"/>
      <c r="BG480" s="21"/>
      <c r="BH480" s="21"/>
      <c r="BI480" s="21"/>
      <c r="BJ480" s="21"/>
      <c r="BK480" s="21"/>
      <c r="BL480" s="21"/>
      <c r="BM480" s="21"/>
      <c r="BN480" s="21"/>
      <c r="BO480" s="21"/>
      <c r="BP480" s="21"/>
      <c r="BQ480" s="21"/>
      <c r="BR480" s="21"/>
      <c r="BS480" s="21"/>
      <c r="BT480" s="21"/>
      <c r="BU480" s="21"/>
      <c r="BV480" s="21"/>
      <c r="BW480" s="21"/>
      <c r="BX480" s="21"/>
      <c r="BY480" s="21"/>
      <c r="BZ480" s="21"/>
      <c r="CA480" s="21"/>
    </row>
    <row r="481" spans="1:79" ht="15.75" customHeight="1" x14ac:dyDescent="0.2">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1"/>
      <c r="AL481" s="21"/>
      <c r="AM481" s="21"/>
      <c r="AN481" s="21"/>
      <c r="AO481" s="21"/>
      <c r="AP481" s="21"/>
      <c r="AQ481" s="21"/>
      <c r="AR481" s="21"/>
      <c r="AS481" s="21"/>
      <c r="AT481" s="21"/>
      <c r="AU481" s="21"/>
      <c r="AV481" s="21"/>
      <c r="AW481" s="21"/>
      <c r="AX481" s="21"/>
      <c r="AY481" s="21"/>
      <c r="AZ481" s="21"/>
      <c r="BA481" s="21"/>
      <c r="BB481" s="21"/>
      <c r="BC481" s="21"/>
      <c r="BD481" s="21"/>
      <c r="BE481" s="21"/>
      <c r="BF481" s="21"/>
      <c r="BG481" s="21"/>
      <c r="BH481" s="21"/>
      <c r="BI481" s="21"/>
      <c r="BJ481" s="21"/>
      <c r="BK481" s="21"/>
      <c r="BL481" s="21"/>
      <c r="BM481" s="21"/>
      <c r="BN481" s="21"/>
      <c r="BO481" s="21"/>
      <c r="BP481" s="21"/>
      <c r="BQ481" s="21"/>
      <c r="BR481" s="21"/>
      <c r="BS481" s="21"/>
      <c r="BT481" s="21"/>
      <c r="BU481" s="21"/>
      <c r="BV481" s="21"/>
      <c r="BW481" s="21"/>
      <c r="BX481" s="21"/>
      <c r="BY481" s="21"/>
      <c r="BZ481" s="21"/>
      <c r="CA481" s="21"/>
    </row>
    <row r="482" spans="1:79" ht="15.75" customHeight="1" x14ac:dyDescent="0.2">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K482" s="21"/>
      <c r="AL482" s="21"/>
      <c r="AM482" s="21"/>
      <c r="AN482" s="21"/>
      <c r="AO482" s="21"/>
      <c r="AP482" s="21"/>
      <c r="AQ482" s="21"/>
      <c r="AR482" s="21"/>
      <c r="AS482" s="21"/>
      <c r="AT482" s="21"/>
      <c r="AU482" s="21"/>
      <c r="AV482" s="21"/>
      <c r="AW482" s="21"/>
      <c r="AX482" s="21"/>
      <c r="AY482" s="21"/>
      <c r="AZ482" s="21"/>
      <c r="BA482" s="21"/>
      <c r="BB482" s="21"/>
      <c r="BC482" s="21"/>
      <c r="BD482" s="21"/>
      <c r="BE482" s="21"/>
      <c r="BF482" s="21"/>
      <c r="BG482" s="21"/>
      <c r="BH482" s="21"/>
      <c r="BI482" s="21"/>
      <c r="BJ482" s="21"/>
      <c r="BK482" s="21"/>
      <c r="BL482" s="21"/>
      <c r="BM482" s="21"/>
      <c r="BN482" s="21"/>
      <c r="BO482" s="21"/>
      <c r="BP482" s="21"/>
      <c r="BQ482" s="21"/>
      <c r="BR482" s="21"/>
      <c r="BS482" s="21"/>
      <c r="BT482" s="21"/>
      <c r="BU482" s="21"/>
      <c r="BV482" s="21"/>
      <c r="BW482" s="21"/>
      <c r="BX482" s="21"/>
      <c r="BY482" s="21"/>
      <c r="BZ482" s="21"/>
      <c r="CA482" s="21"/>
    </row>
    <row r="483" spans="1:79" ht="15.75" customHeight="1" x14ac:dyDescent="0.2">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1"/>
      <c r="AL483" s="21"/>
      <c r="AM483" s="21"/>
      <c r="AN483" s="21"/>
      <c r="AO483" s="21"/>
      <c r="AP483" s="21"/>
      <c r="AQ483" s="21"/>
      <c r="AR483" s="21"/>
      <c r="AS483" s="21"/>
      <c r="AT483" s="21"/>
      <c r="AU483" s="21"/>
      <c r="AV483" s="21"/>
      <c r="AW483" s="21"/>
      <c r="AX483" s="21"/>
      <c r="AY483" s="21"/>
      <c r="AZ483" s="21"/>
      <c r="BA483" s="21"/>
      <c r="BB483" s="21"/>
      <c r="BC483" s="21"/>
      <c r="BD483" s="21"/>
      <c r="BE483" s="21"/>
      <c r="BF483" s="21"/>
      <c r="BG483" s="21"/>
      <c r="BH483" s="21"/>
      <c r="BI483" s="21"/>
      <c r="BJ483" s="21"/>
      <c r="BK483" s="21"/>
      <c r="BL483" s="21"/>
      <c r="BM483" s="21"/>
      <c r="BN483" s="21"/>
      <c r="BO483" s="21"/>
      <c r="BP483" s="21"/>
      <c r="BQ483" s="21"/>
      <c r="BR483" s="21"/>
      <c r="BS483" s="21"/>
      <c r="BT483" s="21"/>
      <c r="BU483" s="21"/>
      <c r="BV483" s="21"/>
      <c r="BW483" s="21"/>
      <c r="BX483" s="21"/>
      <c r="BY483" s="21"/>
      <c r="BZ483" s="21"/>
      <c r="CA483" s="21"/>
    </row>
    <row r="484" spans="1:79" ht="15.75" customHeight="1" x14ac:dyDescent="0.2">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1"/>
      <c r="AK484" s="21"/>
      <c r="AL484" s="21"/>
      <c r="AM484" s="21"/>
      <c r="AN484" s="21"/>
      <c r="AO484" s="21"/>
      <c r="AP484" s="21"/>
      <c r="AQ484" s="21"/>
      <c r="AR484" s="21"/>
      <c r="AS484" s="21"/>
      <c r="AT484" s="21"/>
      <c r="AU484" s="21"/>
      <c r="AV484" s="21"/>
      <c r="AW484" s="21"/>
      <c r="AX484" s="21"/>
      <c r="AY484" s="21"/>
      <c r="AZ484" s="21"/>
      <c r="BA484" s="21"/>
      <c r="BB484" s="21"/>
      <c r="BC484" s="21"/>
      <c r="BD484" s="21"/>
      <c r="BE484" s="21"/>
      <c r="BF484" s="21"/>
      <c r="BG484" s="21"/>
      <c r="BH484" s="21"/>
      <c r="BI484" s="21"/>
      <c r="BJ484" s="21"/>
      <c r="BK484" s="21"/>
      <c r="BL484" s="21"/>
      <c r="BM484" s="21"/>
      <c r="BN484" s="21"/>
      <c r="BO484" s="21"/>
      <c r="BP484" s="21"/>
      <c r="BQ484" s="21"/>
      <c r="BR484" s="21"/>
      <c r="BS484" s="21"/>
      <c r="BT484" s="21"/>
      <c r="BU484" s="21"/>
      <c r="BV484" s="21"/>
      <c r="BW484" s="21"/>
      <c r="BX484" s="21"/>
      <c r="BY484" s="21"/>
      <c r="BZ484" s="21"/>
      <c r="CA484" s="21"/>
    </row>
    <row r="485" spans="1:79" ht="15.75" customHeight="1" x14ac:dyDescent="0.2">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1"/>
      <c r="AL485" s="21"/>
      <c r="AM485" s="21"/>
      <c r="AN485" s="21"/>
      <c r="AO485" s="21"/>
      <c r="AP485" s="21"/>
      <c r="AQ485" s="21"/>
      <c r="AR485" s="21"/>
      <c r="AS485" s="21"/>
      <c r="AT485" s="21"/>
      <c r="AU485" s="21"/>
      <c r="AV485" s="21"/>
      <c r="AW485" s="21"/>
      <c r="AX485" s="21"/>
      <c r="AY485" s="21"/>
      <c r="AZ485" s="21"/>
      <c r="BA485" s="21"/>
      <c r="BB485" s="21"/>
      <c r="BC485" s="21"/>
      <c r="BD485" s="21"/>
      <c r="BE485" s="21"/>
      <c r="BF485" s="21"/>
      <c r="BG485" s="21"/>
      <c r="BH485" s="21"/>
      <c r="BI485" s="21"/>
      <c r="BJ485" s="21"/>
      <c r="BK485" s="21"/>
      <c r="BL485" s="21"/>
      <c r="BM485" s="21"/>
      <c r="BN485" s="21"/>
      <c r="BO485" s="21"/>
      <c r="BP485" s="21"/>
      <c r="BQ485" s="21"/>
      <c r="BR485" s="21"/>
      <c r="BS485" s="21"/>
      <c r="BT485" s="21"/>
      <c r="BU485" s="21"/>
      <c r="BV485" s="21"/>
      <c r="BW485" s="21"/>
      <c r="BX485" s="21"/>
      <c r="BY485" s="21"/>
      <c r="BZ485" s="21"/>
      <c r="CA485" s="21"/>
    </row>
    <row r="486" spans="1:79" ht="15.75" customHeight="1" x14ac:dyDescent="0.2">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1"/>
      <c r="AL486" s="21"/>
      <c r="AM486" s="21"/>
      <c r="AN486" s="21"/>
      <c r="AO486" s="21"/>
      <c r="AP486" s="21"/>
      <c r="AQ486" s="21"/>
      <c r="AR486" s="21"/>
      <c r="AS486" s="21"/>
      <c r="AT486" s="21"/>
      <c r="AU486" s="21"/>
      <c r="AV486" s="21"/>
      <c r="AW486" s="21"/>
      <c r="AX486" s="21"/>
      <c r="AY486" s="21"/>
      <c r="AZ486" s="21"/>
      <c r="BA486" s="21"/>
      <c r="BB486" s="21"/>
      <c r="BC486" s="21"/>
      <c r="BD486" s="21"/>
      <c r="BE486" s="21"/>
      <c r="BF486" s="21"/>
      <c r="BG486" s="21"/>
      <c r="BH486" s="21"/>
      <c r="BI486" s="21"/>
      <c r="BJ486" s="21"/>
      <c r="BK486" s="21"/>
      <c r="BL486" s="21"/>
      <c r="BM486" s="21"/>
      <c r="BN486" s="21"/>
      <c r="BO486" s="21"/>
      <c r="BP486" s="21"/>
      <c r="BQ486" s="21"/>
      <c r="BR486" s="21"/>
      <c r="BS486" s="21"/>
      <c r="BT486" s="21"/>
      <c r="BU486" s="21"/>
      <c r="BV486" s="21"/>
      <c r="BW486" s="21"/>
      <c r="BX486" s="21"/>
      <c r="BY486" s="21"/>
      <c r="BZ486" s="21"/>
      <c r="CA486" s="21"/>
    </row>
    <row r="487" spans="1:79" ht="15.75" customHeight="1" x14ac:dyDescent="0.2">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c r="AA487" s="21"/>
      <c r="AB487" s="21"/>
      <c r="AC487" s="21"/>
      <c r="AD487" s="21"/>
      <c r="AE487" s="21"/>
      <c r="AF487" s="21"/>
      <c r="AG487" s="21"/>
      <c r="AH487" s="21"/>
      <c r="AI487" s="21"/>
      <c r="AJ487" s="21"/>
      <c r="AK487" s="21"/>
      <c r="AL487" s="21"/>
      <c r="AM487" s="21"/>
      <c r="AN487" s="21"/>
      <c r="AO487" s="21"/>
      <c r="AP487" s="21"/>
      <c r="AQ487" s="21"/>
      <c r="AR487" s="21"/>
      <c r="AS487" s="21"/>
      <c r="AT487" s="21"/>
      <c r="AU487" s="21"/>
      <c r="AV487" s="21"/>
      <c r="AW487" s="21"/>
      <c r="AX487" s="21"/>
      <c r="AY487" s="21"/>
      <c r="AZ487" s="21"/>
      <c r="BA487" s="21"/>
      <c r="BB487" s="21"/>
      <c r="BC487" s="21"/>
      <c r="BD487" s="21"/>
      <c r="BE487" s="21"/>
      <c r="BF487" s="21"/>
      <c r="BG487" s="21"/>
      <c r="BH487" s="21"/>
      <c r="BI487" s="21"/>
      <c r="BJ487" s="21"/>
      <c r="BK487" s="21"/>
      <c r="BL487" s="21"/>
      <c r="BM487" s="21"/>
      <c r="BN487" s="21"/>
      <c r="BO487" s="21"/>
      <c r="BP487" s="21"/>
      <c r="BQ487" s="21"/>
      <c r="BR487" s="21"/>
      <c r="BS487" s="21"/>
      <c r="BT487" s="21"/>
      <c r="BU487" s="21"/>
      <c r="BV487" s="21"/>
      <c r="BW487" s="21"/>
      <c r="BX487" s="21"/>
      <c r="BY487" s="21"/>
      <c r="BZ487" s="21"/>
      <c r="CA487" s="21"/>
    </row>
    <row r="488" spans="1:79" ht="15.75" customHeight="1" x14ac:dyDescent="0.2">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c r="AA488" s="21"/>
      <c r="AB488" s="21"/>
      <c r="AC488" s="21"/>
      <c r="AD488" s="21"/>
      <c r="AE488" s="21"/>
      <c r="AF488" s="21"/>
      <c r="AG488" s="21"/>
      <c r="AH488" s="21"/>
      <c r="AI488" s="21"/>
      <c r="AJ488" s="21"/>
      <c r="AK488" s="21"/>
      <c r="AL488" s="21"/>
      <c r="AM488" s="21"/>
      <c r="AN488" s="21"/>
      <c r="AO488" s="21"/>
      <c r="AP488" s="21"/>
      <c r="AQ488" s="21"/>
      <c r="AR488" s="21"/>
      <c r="AS488" s="21"/>
      <c r="AT488" s="21"/>
      <c r="AU488" s="21"/>
      <c r="AV488" s="21"/>
      <c r="AW488" s="21"/>
      <c r="AX488" s="21"/>
      <c r="AY488" s="21"/>
      <c r="AZ488" s="21"/>
      <c r="BA488" s="21"/>
      <c r="BB488" s="21"/>
      <c r="BC488" s="21"/>
      <c r="BD488" s="21"/>
      <c r="BE488" s="21"/>
      <c r="BF488" s="21"/>
      <c r="BG488" s="21"/>
      <c r="BH488" s="21"/>
      <c r="BI488" s="21"/>
      <c r="BJ488" s="21"/>
      <c r="BK488" s="21"/>
      <c r="BL488" s="21"/>
      <c r="BM488" s="21"/>
      <c r="BN488" s="21"/>
      <c r="BO488" s="21"/>
      <c r="BP488" s="21"/>
      <c r="BQ488" s="21"/>
      <c r="BR488" s="21"/>
      <c r="BS488" s="21"/>
      <c r="BT488" s="21"/>
      <c r="BU488" s="21"/>
      <c r="BV488" s="21"/>
      <c r="BW488" s="21"/>
      <c r="BX488" s="21"/>
      <c r="BY488" s="21"/>
      <c r="BZ488" s="21"/>
      <c r="CA488" s="21"/>
    </row>
    <row r="489" spans="1:79" ht="15.75" customHeight="1" x14ac:dyDescent="0.2">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c r="AA489" s="21"/>
      <c r="AB489" s="21"/>
      <c r="AC489" s="21"/>
      <c r="AD489" s="21"/>
      <c r="AE489" s="21"/>
      <c r="AF489" s="21"/>
      <c r="AG489" s="21"/>
      <c r="AH489" s="21"/>
      <c r="AI489" s="21"/>
      <c r="AJ489" s="21"/>
      <c r="AK489" s="21"/>
      <c r="AL489" s="21"/>
      <c r="AM489" s="21"/>
      <c r="AN489" s="21"/>
      <c r="AO489" s="21"/>
      <c r="AP489" s="21"/>
      <c r="AQ489" s="21"/>
      <c r="AR489" s="21"/>
      <c r="AS489" s="21"/>
      <c r="AT489" s="21"/>
      <c r="AU489" s="21"/>
      <c r="AV489" s="21"/>
      <c r="AW489" s="21"/>
      <c r="AX489" s="21"/>
      <c r="AY489" s="21"/>
      <c r="AZ489" s="21"/>
      <c r="BA489" s="21"/>
      <c r="BB489" s="21"/>
      <c r="BC489" s="21"/>
      <c r="BD489" s="21"/>
      <c r="BE489" s="21"/>
      <c r="BF489" s="21"/>
      <c r="BG489" s="21"/>
      <c r="BH489" s="21"/>
      <c r="BI489" s="21"/>
      <c r="BJ489" s="21"/>
      <c r="BK489" s="21"/>
      <c r="BL489" s="21"/>
      <c r="BM489" s="21"/>
      <c r="BN489" s="21"/>
      <c r="BO489" s="21"/>
      <c r="BP489" s="21"/>
      <c r="BQ489" s="21"/>
      <c r="BR489" s="21"/>
      <c r="BS489" s="21"/>
      <c r="BT489" s="21"/>
      <c r="BU489" s="21"/>
      <c r="BV489" s="21"/>
      <c r="BW489" s="21"/>
      <c r="BX489" s="21"/>
      <c r="BY489" s="21"/>
      <c r="BZ489" s="21"/>
      <c r="CA489" s="21"/>
    </row>
    <row r="490" spans="1:79" ht="15.75" customHeight="1" x14ac:dyDescent="0.2">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c r="AA490" s="21"/>
      <c r="AB490" s="21"/>
      <c r="AC490" s="21"/>
      <c r="AD490" s="21"/>
      <c r="AE490" s="21"/>
      <c r="AF490" s="21"/>
      <c r="AG490" s="21"/>
      <c r="AH490" s="21"/>
      <c r="AI490" s="21"/>
      <c r="AJ490" s="21"/>
      <c r="AK490" s="21"/>
      <c r="AL490" s="21"/>
      <c r="AM490" s="21"/>
      <c r="AN490" s="21"/>
      <c r="AO490" s="21"/>
      <c r="AP490" s="21"/>
      <c r="AQ490" s="21"/>
      <c r="AR490" s="21"/>
      <c r="AS490" s="21"/>
      <c r="AT490" s="21"/>
      <c r="AU490" s="21"/>
      <c r="AV490" s="21"/>
      <c r="AW490" s="21"/>
      <c r="AX490" s="21"/>
      <c r="AY490" s="21"/>
      <c r="AZ490" s="21"/>
      <c r="BA490" s="21"/>
      <c r="BB490" s="21"/>
      <c r="BC490" s="21"/>
      <c r="BD490" s="21"/>
      <c r="BE490" s="21"/>
      <c r="BF490" s="21"/>
      <c r="BG490" s="21"/>
      <c r="BH490" s="21"/>
      <c r="BI490" s="21"/>
      <c r="BJ490" s="21"/>
      <c r="BK490" s="21"/>
      <c r="BL490" s="21"/>
      <c r="BM490" s="21"/>
      <c r="BN490" s="21"/>
      <c r="BO490" s="21"/>
      <c r="BP490" s="21"/>
      <c r="BQ490" s="21"/>
      <c r="BR490" s="21"/>
      <c r="BS490" s="21"/>
      <c r="BT490" s="21"/>
      <c r="BU490" s="21"/>
      <c r="BV490" s="21"/>
      <c r="BW490" s="21"/>
      <c r="BX490" s="21"/>
      <c r="BY490" s="21"/>
      <c r="BZ490" s="21"/>
      <c r="CA490" s="21"/>
    </row>
    <row r="491" spans="1:79" ht="15.75" customHeight="1" x14ac:dyDescent="0.2">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1"/>
      <c r="AK491" s="21"/>
      <c r="AL491" s="21"/>
      <c r="AM491" s="21"/>
      <c r="AN491" s="21"/>
      <c r="AO491" s="21"/>
      <c r="AP491" s="21"/>
      <c r="AQ491" s="21"/>
      <c r="AR491" s="21"/>
      <c r="AS491" s="21"/>
      <c r="AT491" s="21"/>
      <c r="AU491" s="21"/>
      <c r="AV491" s="21"/>
      <c r="AW491" s="21"/>
      <c r="AX491" s="21"/>
      <c r="AY491" s="21"/>
      <c r="AZ491" s="21"/>
      <c r="BA491" s="21"/>
      <c r="BB491" s="21"/>
      <c r="BC491" s="21"/>
      <c r="BD491" s="21"/>
      <c r="BE491" s="21"/>
      <c r="BF491" s="21"/>
      <c r="BG491" s="21"/>
      <c r="BH491" s="21"/>
      <c r="BI491" s="21"/>
      <c r="BJ491" s="21"/>
      <c r="BK491" s="21"/>
      <c r="BL491" s="21"/>
      <c r="BM491" s="21"/>
      <c r="BN491" s="21"/>
      <c r="BO491" s="21"/>
      <c r="BP491" s="21"/>
      <c r="BQ491" s="21"/>
      <c r="BR491" s="21"/>
      <c r="BS491" s="21"/>
      <c r="BT491" s="21"/>
      <c r="BU491" s="21"/>
      <c r="BV491" s="21"/>
      <c r="BW491" s="21"/>
      <c r="BX491" s="21"/>
      <c r="BY491" s="21"/>
      <c r="BZ491" s="21"/>
      <c r="CA491" s="21"/>
    </row>
    <row r="492" spans="1:79" ht="15.75" customHeight="1" x14ac:dyDescent="0.2">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c r="AA492" s="21"/>
      <c r="AB492" s="21"/>
      <c r="AC492" s="21"/>
      <c r="AD492" s="21"/>
      <c r="AE492" s="21"/>
      <c r="AF492" s="21"/>
      <c r="AG492" s="21"/>
      <c r="AH492" s="21"/>
      <c r="AI492" s="21"/>
      <c r="AJ492" s="21"/>
      <c r="AK492" s="21"/>
      <c r="AL492" s="21"/>
      <c r="AM492" s="21"/>
      <c r="AN492" s="21"/>
      <c r="AO492" s="21"/>
      <c r="AP492" s="21"/>
      <c r="AQ492" s="21"/>
      <c r="AR492" s="21"/>
      <c r="AS492" s="21"/>
      <c r="AT492" s="21"/>
      <c r="AU492" s="21"/>
      <c r="AV492" s="21"/>
      <c r="AW492" s="21"/>
      <c r="AX492" s="21"/>
      <c r="AY492" s="21"/>
      <c r="AZ492" s="21"/>
      <c r="BA492" s="21"/>
      <c r="BB492" s="21"/>
      <c r="BC492" s="21"/>
      <c r="BD492" s="21"/>
      <c r="BE492" s="21"/>
      <c r="BF492" s="21"/>
      <c r="BG492" s="21"/>
      <c r="BH492" s="21"/>
      <c r="BI492" s="21"/>
      <c r="BJ492" s="21"/>
      <c r="BK492" s="21"/>
      <c r="BL492" s="21"/>
      <c r="BM492" s="21"/>
      <c r="BN492" s="21"/>
      <c r="BO492" s="21"/>
      <c r="BP492" s="21"/>
      <c r="BQ492" s="21"/>
      <c r="BR492" s="21"/>
      <c r="BS492" s="21"/>
      <c r="BT492" s="21"/>
      <c r="BU492" s="21"/>
      <c r="BV492" s="21"/>
      <c r="BW492" s="21"/>
      <c r="BX492" s="21"/>
      <c r="BY492" s="21"/>
      <c r="BZ492" s="21"/>
      <c r="CA492" s="21"/>
    </row>
    <row r="493" spans="1:79" ht="15.75" customHeight="1" x14ac:dyDescent="0.2">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c r="AA493" s="21"/>
      <c r="AB493" s="21"/>
      <c r="AC493" s="21"/>
      <c r="AD493" s="21"/>
      <c r="AE493" s="21"/>
      <c r="AF493" s="21"/>
      <c r="AG493" s="21"/>
      <c r="AH493" s="21"/>
      <c r="AI493" s="21"/>
      <c r="AJ493" s="21"/>
      <c r="AK493" s="21"/>
      <c r="AL493" s="21"/>
      <c r="AM493" s="21"/>
      <c r="AN493" s="21"/>
      <c r="AO493" s="21"/>
      <c r="AP493" s="21"/>
      <c r="AQ493" s="21"/>
      <c r="AR493" s="21"/>
      <c r="AS493" s="21"/>
      <c r="AT493" s="21"/>
      <c r="AU493" s="21"/>
      <c r="AV493" s="21"/>
      <c r="AW493" s="21"/>
      <c r="AX493" s="21"/>
      <c r="AY493" s="21"/>
      <c r="AZ493" s="21"/>
      <c r="BA493" s="21"/>
      <c r="BB493" s="21"/>
      <c r="BC493" s="21"/>
      <c r="BD493" s="21"/>
      <c r="BE493" s="21"/>
      <c r="BF493" s="21"/>
      <c r="BG493" s="21"/>
      <c r="BH493" s="21"/>
      <c r="BI493" s="21"/>
      <c r="BJ493" s="21"/>
      <c r="BK493" s="21"/>
      <c r="BL493" s="21"/>
      <c r="BM493" s="21"/>
      <c r="BN493" s="21"/>
      <c r="BO493" s="21"/>
      <c r="BP493" s="21"/>
      <c r="BQ493" s="21"/>
      <c r="BR493" s="21"/>
      <c r="BS493" s="21"/>
      <c r="BT493" s="21"/>
      <c r="BU493" s="21"/>
      <c r="BV493" s="21"/>
      <c r="BW493" s="21"/>
      <c r="BX493" s="21"/>
      <c r="BY493" s="21"/>
      <c r="BZ493" s="21"/>
      <c r="CA493" s="21"/>
    </row>
    <row r="494" spans="1:79" ht="15.75" customHeight="1" x14ac:dyDescent="0.2">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K494" s="21"/>
      <c r="AL494" s="21"/>
      <c r="AM494" s="21"/>
      <c r="AN494" s="21"/>
      <c r="AO494" s="21"/>
      <c r="AP494" s="21"/>
      <c r="AQ494" s="21"/>
      <c r="AR494" s="21"/>
      <c r="AS494" s="21"/>
      <c r="AT494" s="21"/>
      <c r="AU494" s="21"/>
      <c r="AV494" s="21"/>
      <c r="AW494" s="21"/>
      <c r="AX494" s="21"/>
      <c r="AY494" s="21"/>
      <c r="AZ494" s="21"/>
      <c r="BA494" s="21"/>
      <c r="BB494" s="21"/>
      <c r="BC494" s="21"/>
      <c r="BD494" s="21"/>
      <c r="BE494" s="21"/>
      <c r="BF494" s="21"/>
      <c r="BG494" s="21"/>
      <c r="BH494" s="21"/>
      <c r="BI494" s="21"/>
      <c r="BJ494" s="21"/>
      <c r="BK494" s="21"/>
      <c r="BL494" s="21"/>
      <c r="BM494" s="21"/>
      <c r="BN494" s="21"/>
      <c r="BO494" s="21"/>
      <c r="BP494" s="21"/>
      <c r="BQ494" s="21"/>
      <c r="BR494" s="21"/>
      <c r="BS494" s="21"/>
      <c r="BT494" s="21"/>
      <c r="BU494" s="21"/>
      <c r="BV494" s="21"/>
      <c r="BW494" s="21"/>
      <c r="BX494" s="21"/>
      <c r="BY494" s="21"/>
      <c r="BZ494" s="21"/>
      <c r="CA494" s="21"/>
    </row>
    <row r="495" spans="1:79" ht="15.75" customHeight="1" x14ac:dyDescent="0.2">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c r="AA495" s="21"/>
      <c r="AB495" s="21"/>
      <c r="AC495" s="21"/>
      <c r="AD495" s="21"/>
      <c r="AE495" s="21"/>
      <c r="AF495" s="21"/>
      <c r="AG495" s="21"/>
      <c r="AH495" s="21"/>
      <c r="AI495" s="21"/>
      <c r="AJ495" s="21"/>
      <c r="AK495" s="21"/>
      <c r="AL495" s="21"/>
      <c r="AM495" s="21"/>
      <c r="AN495" s="21"/>
      <c r="AO495" s="21"/>
      <c r="AP495" s="21"/>
      <c r="AQ495" s="21"/>
      <c r="AR495" s="21"/>
      <c r="AS495" s="21"/>
      <c r="AT495" s="21"/>
      <c r="AU495" s="21"/>
      <c r="AV495" s="21"/>
      <c r="AW495" s="21"/>
      <c r="AX495" s="21"/>
      <c r="AY495" s="21"/>
      <c r="AZ495" s="21"/>
      <c r="BA495" s="21"/>
      <c r="BB495" s="21"/>
      <c r="BC495" s="21"/>
      <c r="BD495" s="21"/>
      <c r="BE495" s="21"/>
      <c r="BF495" s="21"/>
      <c r="BG495" s="21"/>
      <c r="BH495" s="21"/>
      <c r="BI495" s="21"/>
      <c r="BJ495" s="21"/>
      <c r="BK495" s="21"/>
      <c r="BL495" s="21"/>
      <c r="BM495" s="21"/>
      <c r="BN495" s="21"/>
      <c r="BO495" s="21"/>
      <c r="BP495" s="21"/>
      <c r="BQ495" s="21"/>
      <c r="BR495" s="21"/>
      <c r="BS495" s="21"/>
      <c r="BT495" s="21"/>
      <c r="BU495" s="21"/>
      <c r="BV495" s="21"/>
      <c r="BW495" s="21"/>
      <c r="BX495" s="21"/>
      <c r="BY495" s="21"/>
      <c r="BZ495" s="21"/>
      <c r="CA495" s="21"/>
    </row>
    <row r="496" spans="1:79" ht="15.75" customHeight="1" x14ac:dyDescent="0.2">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c r="AA496" s="21"/>
      <c r="AB496" s="21"/>
      <c r="AC496" s="21"/>
      <c r="AD496" s="21"/>
      <c r="AE496" s="21"/>
      <c r="AF496" s="21"/>
      <c r="AG496" s="21"/>
      <c r="AH496" s="21"/>
      <c r="AI496" s="21"/>
      <c r="AJ496" s="21"/>
      <c r="AK496" s="21"/>
      <c r="AL496" s="21"/>
      <c r="AM496" s="21"/>
      <c r="AN496" s="21"/>
      <c r="AO496" s="21"/>
      <c r="AP496" s="21"/>
      <c r="AQ496" s="21"/>
      <c r="AR496" s="21"/>
      <c r="AS496" s="21"/>
      <c r="AT496" s="21"/>
      <c r="AU496" s="21"/>
      <c r="AV496" s="21"/>
      <c r="AW496" s="21"/>
      <c r="AX496" s="21"/>
      <c r="AY496" s="21"/>
      <c r="AZ496" s="21"/>
      <c r="BA496" s="21"/>
      <c r="BB496" s="21"/>
      <c r="BC496" s="21"/>
      <c r="BD496" s="21"/>
      <c r="BE496" s="21"/>
      <c r="BF496" s="21"/>
      <c r="BG496" s="21"/>
      <c r="BH496" s="21"/>
      <c r="BI496" s="21"/>
      <c r="BJ496" s="21"/>
      <c r="BK496" s="21"/>
      <c r="BL496" s="21"/>
      <c r="BM496" s="21"/>
      <c r="BN496" s="21"/>
      <c r="BO496" s="21"/>
      <c r="BP496" s="21"/>
      <c r="BQ496" s="21"/>
      <c r="BR496" s="21"/>
      <c r="BS496" s="21"/>
      <c r="BT496" s="21"/>
      <c r="BU496" s="21"/>
      <c r="BV496" s="21"/>
      <c r="BW496" s="21"/>
      <c r="BX496" s="21"/>
      <c r="BY496" s="21"/>
      <c r="BZ496" s="21"/>
      <c r="CA496" s="21"/>
    </row>
    <row r="497" spans="1:79" ht="15.75" customHeight="1" x14ac:dyDescent="0.2">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c r="AA497" s="21"/>
      <c r="AB497" s="21"/>
      <c r="AC497" s="21"/>
      <c r="AD497" s="21"/>
      <c r="AE497" s="21"/>
      <c r="AF497" s="21"/>
      <c r="AG497" s="21"/>
      <c r="AH497" s="21"/>
      <c r="AI497" s="21"/>
      <c r="AJ497" s="21"/>
      <c r="AK497" s="21"/>
      <c r="AL497" s="21"/>
      <c r="AM497" s="21"/>
      <c r="AN497" s="21"/>
      <c r="AO497" s="21"/>
      <c r="AP497" s="21"/>
      <c r="AQ497" s="21"/>
      <c r="AR497" s="21"/>
      <c r="AS497" s="21"/>
      <c r="AT497" s="21"/>
      <c r="AU497" s="21"/>
      <c r="AV497" s="21"/>
      <c r="AW497" s="21"/>
      <c r="AX497" s="21"/>
      <c r="AY497" s="21"/>
      <c r="AZ497" s="21"/>
      <c r="BA497" s="21"/>
      <c r="BB497" s="21"/>
      <c r="BC497" s="21"/>
      <c r="BD497" s="21"/>
      <c r="BE497" s="21"/>
      <c r="BF497" s="21"/>
      <c r="BG497" s="21"/>
      <c r="BH497" s="21"/>
      <c r="BI497" s="21"/>
      <c r="BJ497" s="21"/>
      <c r="BK497" s="21"/>
      <c r="BL497" s="21"/>
      <c r="BM497" s="21"/>
      <c r="BN497" s="21"/>
      <c r="BO497" s="21"/>
      <c r="BP497" s="21"/>
      <c r="BQ497" s="21"/>
      <c r="BR497" s="21"/>
      <c r="BS497" s="21"/>
      <c r="BT497" s="21"/>
      <c r="BU497" s="21"/>
      <c r="BV497" s="21"/>
      <c r="BW497" s="21"/>
      <c r="BX497" s="21"/>
      <c r="BY497" s="21"/>
      <c r="BZ497" s="21"/>
      <c r="CA497" s="21"/>
    </row>
    <row r="498" spans="1:79" ht="15.75" customHeight="1" x14ac:dyDescent="0.2">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1"/>
      <c r="AK498" s="21"/>
      <c r="AL498" s="21"/>
      <c r="AM498" s="21"/>
      <c r="AN498" s="21"/>
      <c r="AO498" s="21"/>
      <c r="AP498" s="21"/>
      <c r="AQ498" s="21"/>
      <c r="AR498" s="21"/>
      <c r="AS498" s="21"/>
      <c r="AT498" s="21"/>
      <c r="AU498" s="21"/>
      <c r="AV498" s="21"/>
      <c r="AW498" s="21"/>
      <c r="AX498" s="21"/>
      <c r="AY498" s="21"/>
      <c r="AZ498" s="21"/>
      <c r="BA498" s="21"/>
      <c r="BB498" s="21"/>
      <c r="BC498" s="21"/>
      <c r="BD498" s="21"/>
      <c r="BE498" s="21"/>
      <c r="BF498" s="21"/>
      <c r="BG498" s="21"/>
      <c r="BH498" s="21"/>
      <c r="BI498" s="21"/>
      <c r="BJ498" s="21"/>
      <c r="BK498" s="21"/>
      <c r="BL498" s="21"/>
      <c r="BM498" s="21"/>
      <c r="BN498" s="21"/>
      <c r="BO498" s="21"/>
      <c r="BP498" s="21"/>
      <c r="BQ498" s="21"/>
      <c r="BR498" s="21"/>
      <c r="BS498" s="21"/>
      <c r="BT498" s="21"/>
      <c r="BU498" s="21"/>
      <c r="BV498" s="21"/>
      <c r="BW498" s="21"/>
      <c r="BX498" s="21"/>
      <c r="BY498" s="21"/>
      <c r="BZ498" s="21"/>
      <c r="CA498" s="21"/>
    </row>
    <row r="499" spans="1:79" ht="15.75" customHeight="1" x14ac:dyDescent="0.2">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c r="AY499" s="21"/>
      <c r="AZ499" s="21"/>
      <c r="BA499" s="21"/>
      <c r="BB499" s="21"/>
      <c r="BC499" s="21"/>
      <c r="BD499" s="21"/>
      <c r="BE499" s="21"/>
      <c r="BF499" s="21"/>
      <c r="BG499" s="21"/>
      <c r="BH499" s="21"/>
      <c r="BI499" s="21"/>
      <c r="BJ499" s="21"/>
      <c r="BK499" s="21"/>
      <c r="BL499" s="21"/>
      <c r="BM499" s="21"/>
      <c r="BN499" s="21"/>
      <c r="BO499" s="21"/>
      <c r="BP499" s="21"/>
      <c r="BQ499" s="21"/>
      <c r="BR499" s="21"/>
      <c r="BS499" s="21"/>
      <c r="BT499" s="21"/>
      <c r="BU499" s="21"/>
      <c r="BV499" s="21"/>
      <c r="BW499" s="21"/>
      <c r="BX499" s="21"/>
      <c r="BY499" s="21"/>
      <c r="BZ499" s="21"/>
      <c r="CA499" s="21"/>
    </row>
    <row r="500" spans="1:79" ht="15.75" customHeight="1" x14ac:dyDescent="0.2">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c r="AY500" s="21"/>
      <c r="AZ500" s="21"/>
      <c r="BA500" s="21"/>
      <c r="BB500" s="21"/>
      <c r="BC500" s="21"/>
      <c r="BD500" s="21"/>
      <c r="BE500" s="21"/>
      <c r="BF500" s="21"/>
      <c r="BG500" s="21"/>
      <c r="BH500" s="21"/>
      <c r="BI500" s="21"/>
      <c r="BJ500" s="21"/>
      <c r="BK500" s="21"/>
      <c r="BL500" s="21"/>
      <c r="BM500" s="21"/>
      <c r="BN500" s="21"/>
      <c r="BO500" s="21"/>
      <c r="BP500" s="21"/>
      <c r="BQ500" s="21"/>
      <c r="BR500" s="21"/>
      <c r="BS500" s="21"/>
      <c r="BT500" s="21"/>
      <c r="BU500" s="21"/>
      <c r="BV500" s="21"/>
      <c r="BW500" s="21"/>
      <c r="BX500" s="21"/>
      <c r="BY500" s="21"/>
      <c r="BZ500" s="21"/>
      <c r="CA500" s="21"/>
    </row>
    <row r="501" spans="1:79" ht="15.75" customHeight="1" x14ac:dyDescent="0.2">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1"/>
      <c r="AL501" s="21"/>
      <c r="AM501" s="21"/>
      <c r="AN501" s="21"/>
      <c r="AO501" s="21"/>
      <c r="AP501" s="21"/>
      <c r="AQ501" s="21"/>
      <c r="AR501" s="21"/>
      <c r="AS501" s="21"/>
      <c r="AT501" s="21"/>
      <c r="AU501" s="21"/>
      <c r="AV501" s="21"/>
      <c r="AW501" s="21"/>
      <c r="AX501" s="21"/>
      <c r="AY501" s="21"/>
      <c r="AZ501" s="21"/>
      <c r="BA501" s="21"/>
      <c r="BB501" s="21"/>
      <c r="BC501" s="21"/>
      <c r="BD501" s="21"/>
      <c r="BE501" s="21"/>
      <c r="BF501" s="21"/>
      <c r="BG501" s="21"/>
      <c r="BH501" s="21"/>
      <c r="BI501" s="21"/>
      <c r="BJ501" s="21"/>
      <c r="BK501" s="21"/>
      <c r="BL501" s="21"/>
      <c r="BM501" s="21"/>
      <c r="BN501" s="21"/>
      <c r="BO501" s="21"/>
      <c r="BP501" s="21"/>
      <c r="BQ501" s="21"/>
      <c r="BR501" s="21"/>
      <c r="BS501" s="21"/>
      <c r="BT501" s="21"/>
      <c r="BU501" s="21"/>
      <c r="BV501" s="21"/>
      <c r="BW501" s="21"/>
      <c r="BX501" s="21"/>
      <c r="BY501" s="21"/>
      <c r="BZ501" s="21"/>
      <c r="CA501" s="21"/>
    </row>
    <row r="502" spans="1:79" ht="15.75" customHeight="1" x14ac:dyDescent="0.2">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c r="AA502" s="21"/>
      <c r="AB502" s="21"/>
      <c r="AC502" s="21"/>
      <c r="AD502" s="21"/>
      <c r="AE502" s="21"/>
      <c r="AF502" s="21"/>
      <c r="AG502" s="21"/>
      <c r="AH502" s="21"/>
      <c r="AI502" s="21"/>
      <c r="AJ502" s="21"/>
      <c r="AK502" s="21"/>
      <c r="AL502" s="21"/>
      <c r="AM502" s="21"/>
      <c r="AN502" s="21"/>
      <c r="AO502" s="21"/>
      <c r="AP502" s="21"/>
      <c r="AQ502" s="21"/>
      <c r="AR502" s="21"/>
      <c r="AS502" s="21"/>
      <c r="AT502" s="21"/>
      <c r="AU502" s="21"/>
      <c r="AV502" s="21"/>
      <c r="AW502" s="21"/>
      <c r="AX502" s="21"/>
      <c r="AY502" s="21"/>
      <c r="AZ502" s="21"/>
      <c r="BA502" s="21"/>
      <c r="BB502" s="21"/>
      <c r="BC502" s="21"/>
      <c r="BD502" s="21"/>
      <c r="BE502" s="21"/>
      <c r="BF502" s="21"/>
      <c r="BG502" s="21"/>
      <c r="BH502" s="21"/>
      <c r="BI502" s="21"/>
      <c r="BJ502" s="21"/>
      <c r="BK502" s="21"/>
      <c r="BL502" s="21"/>
      <c r="BM502" s="21"/>
      <c r="BN502" s="21"/>
      <c r="BO502" s="21"/>
      <c r="BP502" s="21"/>
      <c r="BQ502" s="21"/>
      <c r="BR502" s="21"/>
      <c r="BS502" s="21"/>
      <c r="BT502" s="21"/>
      <c r="BU502" s="21"/>
      <c r="BV502" s="21"/>
      <c r="BW502" s="21"/>
      <c r="BX502" s="21"/>
      <c r="BY502" s="21"/>
      <c r="BZ502" s="21"/>
      <c r="CA502" s="21"/>
    </row>
    <row r="503" spans="1:79" ht="15.75" customHeight="1" x14ac:dyDescent="0.2">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c r="AA503" s="21"/>
      <c r="AB503" s="21"/>
      <c r="AC503" s="21"/>
      <c r="AD503" s="21"/>
      <c r="AE503" s="21"/>
      <c r="AF503" s="21"/>
      <c r="AG503" s="21"/>
      <c r="AH503" s="21"/>
      <c r="AI503" s="21"/>
      <c r="AJ503" s="21"/>
      <c r="AK503" s="21"/>
      <c r="AL503" s="21"/>
      <c r="AM503" s="21"/>
      <c r="AN503" s="21"/>
      <c r="AO503" s="21"/>
      <c r="AP503" s="21"/>
      <c r="AQ503" s="21"/>
      <c r="AR503" s="21"/>
      <c r="AS503" s="21"/>
      <c r="AT503" s="21"/>
      <c r="AU503" s="21"/>
      <c r="AV503" s="21"/>
      <c r="AW503" s="21"/>
      <c r="AX503" s="21"/>
      <c r="AY503" s="21"/>
      <c r="AZ503" s="21"/>
      <c r="BA503" s="21"/>
      <c r="BB503" s="21"/>
      <c r="BC503" s="21"/>
      <c r="BD503" s="21"/>
      <c r="BE503" s="21"/>
      <c r="BF503" s="21"/>
      <c r="BG503" s="21"/>
      <c r="BH503" s="21"/>
      <c r="BI503" s="21"/>
      <c r="BJ503" s="21"/>
      <c r="BK503" s="21"/>
      <c r="BL503" s="21"/>
      <c r="BM503" s="21"/>
      <c r="BN503" s="21"/>
      <c r="BO503" s="21"/>
      <c r="BP503" s="21"/>
      <c r="BQ503" s="21"/>
      <c r="BR503" s="21"/>
      <c r="BS503" s="21"/>
      <c r="BT503" s="21"/>
      <c r="BU503" s="21"/>
      <c r="BV503" s="21"/>
      <c r="BW503" s="21"/>
      <c r="BX503" s="21"/>
      <c r="BY503" s="21"/>
      <c r="BZ503" s="21"/>
      <c r="CA503" s="21"/>
    </row>
    <row r="504" spans="1:79" ht="15.75" customHeight="1" x14ac:dyDescent="0.2">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1"/>
      <c r="AL504" s="21"/>
      <c r="AM504" s="21"/>
      <c r="AN504" s="21"/>
      <c r="AO504" s="21"/>
      <c r="AP504" s="21"/>
      <c r="AQ504" s="21"/>
      <c r="AR504" s="21"/>
      <c r="AS504" s="21"/>
      <c r="AT504" s="21"/>
      <c r="AU504" s="21"/>
      <c r="AV504" s="21"/>
      <c r="AW504" s="21"/>
      <c r="AX504" s="21"/>
      <c r="AY504" s="21"/>
      <c r="AZ504" s="21"/>
      <c r="BA504" s="21"/>
      <c r="BB504" s="21"/>
      <c r="BC504" s="21"/>
      <c r="BD504" s="21"/>
      <c r="BE504" s="21"/>
      <c r="BF504" s="21"/>
      <c r="BG504" s="21"/>
      <c r="BH504" s="21"/>
      <c r="BI504" s="21"/>
      <c r="BJ504" s="21"/>
      <c r="BK504" s="21"/>
      <c r="BL504" s="21"/>
      <c r="BM504" s="21"/>
      <c r="BN504" s="21"/>
      <c r="BO504" s="21"/>
      <c r="BP504" s="21"/>
      <c r="BQ504" s="21"/>
      <c r="BR504" s="21"/>
      <c r="BS504" s="21"/>
      <c r="BT504" s="21"/>
      <c r="BU504" s="21"/>
      <c r="BV504" s="21"/>
      <c r="BW504" s="21"/>
      <c r="BX504" s="21"/>
      <c r="BY504" s="21"/>
      <c r="BZ504" s="21"/>
      <c r="CA504" s="21"/>
    </row>
    <row r="505" spans="1:79" ht="15.75" customHeight="1" x14ac:dyDescent="0.2">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1"/>
      <c r="AL505" s="21"/>
      <c r="AM505" s="21"/>
      <c r="AN505" s="21"/>
      <c r="AO505" s="21"/>
      <c r="AP505" s="21"/>
      <c r="AQ505" s="21"/>
      <c r="AR505" s="21"/>
      <c r="AS505" s="21"/>
      <c r="AT505" s="21"/>
      <c r="AU505" s="21"/>
      <c r="AV505" s="21"/>
      <c r="AW505" s="21"/>
      <c r="AX505" s="21"/>
      <c r="AY505" s="21"/>
      <c r="AZ505" s="21"/>
      <c r="BA505" s="21"/>
      <c r="BB505" s="21"/>
      <c r="BC505" s="21"/>
      <c r="BD505" s="21"/>
      <c r="BE505" s="21"/>
      <c r="BF505" s="21"/>
      <c r="BG505" s="21"/>
      <c r="BH505" s="21"/>
      <c r="BI505" s="21"/>
      <c r="BJ505" s="21"/>
      <c r="BK505" s="21"/>
      <c r="BL505" s="21"/>
      <c r="BM505" s="21"/>
      <c r="BN505" s="21"/>
      <c r="BO505" s="21"/>
      <c r="BP505" s="21"/>
      <c r="BQ505" s="21"/>
      <c r="BR505" s="21"/>
      <c r="BS505" s="21"/>
      <c r="BT505" s="21"/>
      <c r="BU505" s="21"/>
      <c r="BV505" s="21"/>
      <c r="BW505" s="21"/>
      <c r="BX505" s="21"/>
      <c r="BY505" s="21"/>
      <c r="BZ505" s="21"/>
      <c r="CA505" s="21"/>
    </row>
    <row r="506" spans="1:79" ht="15.75" customHeight="1" x14ac:dyDescent="0.2">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1"/>
      <c r="AL506" s="21"/>
      <c r="AM506" s="21"/>
      <c r="AN506" s="21"/>
      <c r="AO506" s="21"/>
      <c r="AP506" s="21"/>
      <c r="AQ506" s="21"/>
      <c r="AR506" s="21"/>
      <c r="AS506" s="21"/>
      <c r="AT506" s="21"/>
      <c r="AU506" s="21"/>
      <c r="AV506" s="21"/>
      <c r="AW506" s="21"/>
      <c r="AX506" s="21"/>
      <c r="AY506" s="21"/>
      <c r="AZ506" s="21"/>
      <c r="BA506" s="21"/>
      <c r="BB506" s="21"/>
      <c r="BC506" s="21"/>
      <c r="BD506" s="21"/>
      <c r="BE506" s="21"/>
      <c r="BF506" s="21"/>
      <c r="BG506" s="21"/>
      <c r="BH506" s="21"/>
      <c r="BI506" s="21"/>
      <c r="BJ506" s="21"/>
      <c r="BK506" s="21"/>
      <c r="BL506" s="21"/>
      <c r="BM506" s="21"/>
      <c r="BN506" s="21"/>
      <c r="BO506" s="21"/>
      <c r="BP506" s="21"/>
      <c r="BQ506" s="21"/>
      <c r="BR506" s="21"/>
      <c r="BS506" s="21"/>
      <c r="BT506" s="21"/>
      <c r="BU506" s="21"/>
      <c r="BV506" s="21"/>
      <c r="BW506" s="21"/>
      <c r="BX506" s="21"/>
      <c r="BY506" s="21"/>
      <c r="BZ506" s="21"/>
      <c r="CA506" s="21"/>
    </row>
    <row r="507" spans="1:79" ht="15.75" customHeight="1" x14ac:dyDescent="0.2">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1"/>
      <c r="AL507" s="21"/>
      <c r="AM507" s="21"/>
      <c r="AN507" s="21"/>
      <c r="AO507" s="21"/>
      <c r="AP507" s="21"/>
      <c r="AQ507" s="21"/>
      <c r="AR507" s="21"/>
      <c r="AS507" s="21"/>
      <c r="AT507" s="21"/>
      <c r="AU507" s="21"/>
      <c r="AV507" s="21"/>
      <c r="AW507" s="21"/>
      <c r="AX507" s="21"/>
      <c r="AY507" s="21"/>
      <c r="AZ507" s="21"/>
      <c r="BA507" s="21"/>
      <c r="BB507" s="21"/>
      <c r="BC507" s="21"/>
      <c r="BD507" s="21"/>
      <c r="BE507" s="21"/>
      <c r="BF507" s="21"/>
      <c r="BG507" s="21"/>
      <c r="BH507" s="21"/>
      <c r="BI507" s="21"/>
      <c r="BJ507" s="21"/>
      <c r="BK507" s="21"/>
      <c r="BL507" s="21"/>
      <c r="BM507" s="21"/>
      <c r="BN507" s="21"/>
      <c r="BO507" s="21"/>
      <c r="BP507" s="21"/>
      <c r="BQ507" s="21"/>
      <c r="BR507" s="21"/>
      <c r="BS507" s="21"/>
      <c r="BT507" s="21"/>
      <c r="BU507" s="21"/>
      <c r="BV507" s="21"/>
      <c r="BW507" s="21"/>
      <c r="BX507" s="21"/>
      <c r="BY507" s="21"/>
      <c r="BZ507" s="21"/>
      <c r="CA507" s="21"/>
    </row>
    <row r="508" spans="1:79" ht="15.75" customHeight="1" x14ac:dyDescent="0.2">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c r="AA508" s="21"/>
      <c r="AB508" s="21"/>
      <c r="AC508" s="21"/>
      <c r="AD508" s="21"/>
      <c r="AE508" s="21"/>
      <c r="AF508" s="21"/>
      <c r="AG508" s="21"/>
      <c r="AH508" s="21"/>
      <c r="AI508" s="21"/>
      <c r="AJ508" s="21"/>
      <c r="AK508" s="21"/>
      <c r="AL508" s="21"/>
      <c r="AM508" s="21"/>
      <c r="AN508" s="21"/>
      <c r="AO508" s="21"/>
      <c r="AP508" s="21"/>
      <c r="AQ508" s="21"/>
      <c r="AR508" s="21"/>
      <c r="AS508" s="21"/>
      <c r="AT508" s="21"/>
      <c r="AU508" s="21"/>
      <c r="AV508" s="21"/>
      <c r="AW508" s="21"/>
      <c r="AX508" s="21"/>
      <c r="AY508" s="21"/>
      <c r="AZ508" s="21"/>
      <c r="BA508" s="21"/>
      <c r="BB508" s="21"/>
      <c r="BC508" s="21"/>
      <c r="BD508" s="21"/>
      <c r="BE508" s="21"/>
      <c r="BF508" s="21"/>
      <c r="BG508" s="21"/>
      <c r="BH508" s="21"/>
      <c r="BI508" s="21"/>
      <c r="BJ508" s="21"/>
      <c r="BK508" s="21"/>
      <c r="BL508" s="21"/>
      <c r="BM508" s="21"/>
      <c r="BN508" s="21"/>
      <c r="BO508" s="21"/>
      <c r="BP508" s="21"/>
      <c r="BQ508" s="21"/>
      <c r="BR508" s="21"/>
      <c r="BS508" s="21"/>
      <c r="BT508" s="21"/>
      <c r="BU508" s="21"/>
      <c r="BV508" s="21"/>
      <c r="BW508" s="21"/>
      <c r="BX508" s="21"/>
      <c r="BY508" s="21"/>
      <c r="BZ508" s="21"/>
      <c r="CA508" s="21"/>
    </row>
    <row r="509" spans="1:79" ht="15.75" customHeight="1" x14ac:dyDescent="0.2">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c r="AA509" s="21"/>
      <c r="AB509" s="21"/>
      <c r="AC509" s="21"/>
      <c r="AD509" s="21"/>
      <c r="AE509" s="21"/>
      <c r="AF509" s="21"/>
      <c r="AG509" s="21"/>
      <c r="AH509" s="21"/>
      <c r="AI509" s="21"/>
      <c r="AJ509" s="21"/>
      <c r="AK509" s="21"/>
      <c r="AL509" s="21"/>
      <c r="AM509" s="21"/>
      <c r="AN509" s="21"/>
      <c r="AO509" s="21"/>
      <c r="AP509" s="21"/>
      <c r="AQ509" s="21"/>
      <c r="AR509" s="21"/>
      <c r="AS509" s="21"/>
      <c r="AT509" s="21"/>
      <c r="AU509" s="21"/>
      <c r="AV509" s="21"/>
      <c r="AW509" s="21"/>
      <c r="AX509" s="21"/>
      <c r="AY509" s="21"/>
      <c r="AZ509" s="21"/>
      <c r="BA509" s="21"/>
      <c r="BB509" s="21"/>
      <c r="BC509" s="21"/>
      <c r="BD509" s="21"/>
      <c r="BE509" s="21"/>
      <c r="BF509" s="21"/>
      <c r="BG509" s="21"/>
      <c r="BH509" s="21"/>
      <c r="BI509" s="21"/>
      <c r="BJ509" s="21"/>
      <c r="BK509" s="21"/>
      <c r="BL509" s="21"/>
      <c r="BM509" s="21"/>
      <c r="BN509" s="21"/>
      <c r="BO509" s="21"/>
      <c r="BP509" s="21"/>
      <c r="BQ509" s="21"/>
      <c r="BR509" s="21"/>
      <c r="BS509" s="21"/>
      <c r="BT509" s="21"/>
      <c r="BU509" s="21"/>
      <c r="BV509" s="21"/>
      <c r="BW509" s="21"/>
      <c r="BX509" s="21"/>
      <c r="BY509" s="21"/>
      <c r="BZ509" s="21"/>
      <c r="CA509" s="21"/>
    </row>
    <row r="510" spans="1:79" ht="15.75" customHeight="1" x14ac:dyDescent="0.2">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c r="AA510" s="21"/>
      <c r="AB510" s="21"/>
      <c r="AC510" s="21"/>
      <c r="AD510" s="21"/>
      <c r="AE510" s="21"/>
      <c r="AF510" s="21"/>
      <c r="AG510" s="21"/>
      <c r="AH510" s="21"/>
      <c r="AI510" s="21"/>
      <c r="AJ510" s="21"/>
      <c r="AK510" s="21"/>
      <c r="AL510" s="21"/>
      <c r="AM510" s="21"/>
      <c r="AN510" s="21"/>
      <c r="AO510" s="21"/>
      <c r="AP510" s="21"/>
      <c r="AQ510" s="21"/>
      <c r="AR510" s="21"/>
      <c r="AS510" s="21"/>
      <c r="AT510" s="21"/>
      <c r="AU510" s="21"/>
      <c r="AV510" s="21"/>
      <c r="AW510" s="21"/>
      <c r="AX510" s="21"/>
      <c r="AY510" s="21"/>
      <c r="AZ510" s="21"/>
      <c r="BA510" s="21"/>
      <c r="BB510" s="21"/>
      <c r="BC510" s="21"/>
      <c r="BD510" s="21"/>
      <c r="BE510" s="21"/>
      <c r="BF510" s="21"/>
      <c r="BG510" s="21"/>
      <c r="BH510" s="21"/>
      <c r="BI510" s="21"/>
      <c r="BJ510" s="21"/>
      <c r="BK510" s="21"/>
      <c r="BL510" s="21"/>
      <c r="BM510" s="21"/>
      <c r="BN510" s="21"/>
      <c r="BO510" s="21"/>
      <c r="BP510" s="21"/>
      <c r="BQ510" s="21"/>
      <c r="BR510" s="21"/>
      <c r="BS510" s="21"/>
      <c r="BT510" s="21"/>
      <c r="BU510" s="21"/>
      <c r="BV510" s="21"/>
      <c r="BW510" s="21"/>
      <c r="BX510" s="21"/>
      <c r="BY510" s="21"/>
      <c r="BZ510" s="21"/>
      <c r="CA510" s="21"/>
    </row>
    <row r="511" spans="1:79" ht="15.75" customHeight="1" x14ac:dyDescent="0.2">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c r="AA511" s="21"/>
      <c r="AB511" s="21"/>
      <c r="AC511" s="21"/>
      <c r="AD511" s="21"/>
      <c r="AE511" s="21"/>
      <c r="AF511" s="21"/>
      <c r="AG511" s="21"/>
      <c r="AH511" s="21"/>
      <c r="AI511" s="21"/>
      <c r="AJ511" s="21"/>
      <c r="AK511" s="21"/>
      <c r="AL511" s="21"/>
      <c r="AM511" s="21"/>
      <c r="AN511" s="21"/>
      <c r="AO511" s="21"/>
      <c r="AP511" s="21"/>
      <c r="AQ511" s="21"/>
      <c r="AR511" s="21"/>
      <c r="AS511" s="21"/>
      <c r="AT511" s="21"/>
      <c r="AU511" s="21"/>
      <c r="AV511" s="21"/>
      <c r="AW511" s="21"/>
      <c r="AX511" s="21"/>
      <c r="AY511" s="21"/>
      <c r="AZ511" s="21"/>
      <c r="BA511" s="21"/>
      <c r="BB511" s="21"/>
      <c r="BC511" s="21"/>
      <c r="BD511" s="21"/>
      <c r="BE511" s="21"/>
      <c r="BF511" s="21"/>
      <c r="BG511" s="21"/>
      <c r="BH511" s="21"/>
      <c r="BI511" s="21"/>
      <c r="BJ511" s="21"/>
      <c r="BK511" s="21"/>
      <c r="BL511" s="21"/>
      <c r="BM511" s="21"/>
      <c r="BN511" s="21"/>
      <c r="BO511" s="21"/>
      <c r="BP511" s="21"/>
      <c r="BQ511" s="21"/>
      <c r="BR511" s="21"/>
      <c r="BS511" s="21"/>
      <c r="BT511" s="21"/>
      <c r="BU511" s="21"/>
      <c r="BV511" s="21"/>
      <c r="BW511" s="21"/>
      <c r="BX511" s="21"/>
      <c r="BY511" s="21"/>
      <c r="BZ511" s="21"/>
      <c r="CA511" s="21"/>
    </row>
    <row r="512" spans="1:79" ht="15.75" customHeight="1" x14ac:dyDescent="0.2">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c r="AA512" s="21"/>
      <c r="AB512" s="21"/>
      <c r="AC512" s="21"/>
      <c r="AD512" s="21"/>
      <c r="AE512" s="21"/>
      <c r="AF512" s="21"/>
      <c r="AG512" s="21"/>
      <c r="AH512" s="21"/>
      <c r="AI512" s="21"/>
      <c r="AJ512" s="21"/>
      <c r="AK512" s="21"/>
      <c r="AL512" s="21"/>
      <c r="AM512" s="21"/>
      <c r="AN512" s="21"/>
      <c r="AO512" s="21"/>
      <c r="AP512" s="21"/>
      <c r="AQ512" s="21"/>
      <c r="AR512" s="21"/>
      <c r="AS512" s="21"/>
      <c r="AT512" s="21"/>
      <c r="AU512" s="21"/>
      <c r="AV512" s="21"/>
      <c r="AW512" s="21"/>
      <c r="AX512" s="21"/>
      <c r="AY512" s="21"/>
      <c r="AZ512" s="21"/>
      <c r="BA512" s="21"/>
      <c r="BB512" s="21"/>
      <c r="BC512" s="21"/>
      <c r="BD512" s="21"/>
      <c r="BE512" s="21"/>
      <c r="BF512" s="21"/>
      <c r="BG512" s="21"/>
      <c r="BH512" s="21"/>
      <c r="BI512" s="21"/>
      <c r="BJ512" s="21"/>
      <c r="BK512" s="21"/>
      <c r="BL512" s="21"/>
      <c r="BM512" s="21"/>
      <c r="BN512" s="21"/>
      <c r="BO512" s="21"/>
      <c r="BP512" s="21"/>
      <c r="BQ512" s="21"/>
      <c r="BR512" s="21"/>
      <c r="BS512" s="21"/>
      <c r="BT512" s="21"/>
      <c r="BU512" s="21"/>
      <c r="BV512" s="21"/>
      <c r="BW512" s="21"/>
      <c r="BX512" s="21"/>
      <c r="BY512" s="21"/>
      <c r="BZ512" s="21"/>
      <c r="CA512" s="21"/>
    </row>
    <row r="513" spans="1:79" ht="15.75" customHeight="1" x14ac:dyDescent="0.2">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c r="AA513" s="21"/>
      <c r="AB513" s="21"/>
      <c r="AC513" s="21"/>
      <c r="AD513" s="21"/>
      <c r="AE513" s="21"/>
      <c r="AF513" s="21"/>
      <c r="AG513" s="21"/>
      <c r="AH513" s="21"/>
      <c r="AI513" s="21"/>
      <c r="AJ513" s="21"/>
      <c r="AK513" s="21"/>
      <c r="AL513" s="21"/>
      <c r="AM513" s="21"/>
      <c r="AN513" s="21"/>
      <c r="AO513" s="21"/>
      <c r="AP513" s="21"/>
      <c r="AQ513" s="21"/>
      <c r="AR513" s="21"/>
      <c r="AS513" s="21"/>
      <c r="AT513" s="21"/>
      <c r="AU513" s="21"/>
      <c r="AV513" s="21"/>
      <c r="AW513" s="21"/>
      <c r="AX513" s="21"/>
      <c r="AY513" s="21"/>
      <c r="AZ513" s="21"/>
      <c r="BA513" s="21"/>
      <c r="BB513" s="21"/>
      <c r="BC513" s="21"/>
      <c r="BD513" s="21"/>
      <c r="BE513" s="21"/>
      <c r="BF513" s="21"/>
      <c r="BG513" s="21"/>
      <c r="BH513" s="21"/>
      <c r="BI513" s="21"/>
      <c r="BJ513" s="21"/>
      <c r="BK513" s="21"/>
      <c r="BL513" s="21"/>
      <c r="BM513" s="21"/>
      <c r="BN513" s="21"/>
      <c r="BO513" s="21"/>
      <c r="BP513" s="21"/>
      <c r="BQ513" s="21"/>
      <c r="BR513" s="21"/>
      <c r="BS513" s="21"/>
      <c r="BT513" s="21"/>
      <c r="BU513" s="21"/>
      <c r="BV513" s="21"/>
      <c r="BW513" s="21"/>
      <c r="BX513" s="21"/>
      <c r="BY513" s="21"/>
      <c r="BZ513" s="21"/>
      <c r="CA513" s="21"/>
    </row>
    <row r="514" spans="1:79" ht="15.75" customHeight="1" x14ac:dyDescent="0.2">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1"/>
      <c r="AL514" s="21"/>
      <c r="AM514" s="21"/>
      <c r="AN514" s="21"/>
      <c r="AO514" s="21"/>
      <c r="AP514" s="21"/>
      <c r="AQ514" s="21"/>
      <c r="AR514" s="21"/>
      <c r="AS514" s="21"/>
      <c r="AT514" s="21"/>
      <c r="AU514" s="21"/>
      <c r="AV514" s="21"/>
      <c r="AW514" s="21"/>
      <c r="AX514" s="21"/>
      <c r="AY514" s="21"/>
      <c r="AZ514" s="21"/>
      <c r="BA514" s="21"/>
      <c r="BB514" s="21"/>
      <c r="BC514" s="21"/>
      <c r="BD514" s="21"/>
      <c r="BE514" s="21"/>
      <c r="BF514" s="21"/>
      <c r="BG514" s="21"/>
      <c r="BH514" s="21"/>
      <c r="BI514" s="21"/>
      <c r="BJ514" s="21"/>
      <c r="BK514" s="21"/>
      <c r="BL514" s="21"/>
      <c r="BM514" s="21"/>
      <c r="BN514" s="21"/>
      <c r="BO514" s="21"/>
      <c r="BP514" s="21"/>
      <c r="BQ514" s="21"/>
      <c r="BR514" s="21"/>
      <c r="BS514" s="21"/>
      <c r="BT514" s="21"/>
      <c r="BU514" s="21"/>
      <c r="BV514" s="21"/>
      <c r="BW514" s="21"/>
      <c r="BX514" s="21"/>
      <c r="BY514" s="21"/>
      <c r="BZ514" s="21"/>
      <c r="CA514" s="21"/>
    </row>
    <row r="515" spans="1:79" ht="15.75" customHeight="1" x14ac:dyDescent="0.2">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c r="AA515" s="21"/>
      <c r="AB515" s="21"/>
      <c r="AC515" s="21"/>
      <c r="AD515" s="21"/>
      <c r="AE515" s="21"/>
      <c r="AF515" s="21"/>
      <c r="AG515" s="21"/>
      <c r="AH515" s="21"/>
      <c r="AI515" s="21"/>
      <c r="AJ515" s="21"/>
      <c r="AK515" s="21"/>
      <c r="AL515" s="21"/>
      <c r="AM515" s="21"/>
      <c r="AN515" s="21"/>
      <c r="AO515" s="21"/>
      <c r="AP515" s="21"/>
      <c r="AQ515" s="21"/>
      <c r="AR515" s="21"/>
      <c r="AS515" s="21"/>
      <c r="AT515" s="21"/>
      <c r="AU515" s="21"/>
      <c r="AV515" s="21"/>
      <c r="AW515" s="21"/>
      <c r="AX515" s="21"/>
      <c r="AY515" s="21"/>
      <c r="AZ515" s="21"/>
      <c r="BA515" s="21"/>
      <c r="BB515" s="21"/>
      <c r="BC515" s="21"/>
      <c r="BD515" s="21"/>
      <c r="BE515" s="21"/>
      <c r="BF515" s="21"/>
      <c r="BG515" s="21"/>
      <c r="BH515" s="21"/>
      <c r="BI515" s="21"/>
      <c r="BJ515" s="21"/>
      <c r="BK515" s="21"/>
      <c r="BL515" s="21"/>
      <c r="BM515" s="21"/>
      <c r="BN515" s="21"/>
      <c r="BO515" s="21"/>
      <c r="BP515" s="21"/>
      <c r="BQ515" s="21"/>
      <c r="BR515" s="21"/>
      <c r="BS515" s="21"/>
      <c r="BT515" s="21"/>
      <c r="BU515" s="21"/>
      <c r="BV515" s="21"/>
      <c r="BW515" s="21"/>
      <c r="BX515" s="21"/>
      <c r="BY515" s="21"/>
      <c r="BZ515" s="21"/>
      <c r="CA515" s="21"/>
    </row>
    <row r="516" spans="1:79" ht="15.75" customHeight="1" x14ac:dyDescent="0.2">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21"/>
      <c r="AE516" s="21"/>
      <c r="AF516" s="21"/>
      <c r="AG516" s="21"/>
      <c r="AH516" s="21"/>
      <c r="AI516" s="21"/>
      <c r="AJ516" s="21"/>
      <c r="AK516" s="21"/>
      <c r="AL516" s="21"/>
      <c r="AM516" s="21"/>
      <c r="AN516" s="21"/>
      <c r="AO516" s="21"/>
      <c r="AP516" s="21"/>
      <c r="AQ516" s="21"/>
      <c r="AR516" s="21"/>
      <c r="AS516" s="21"/>
      <c r="AT516" s="21"/>
      <c r="AU516" s="21"/>
      <c r="AV516" s="21"/>
      <c r="AW516" s="21"/>
      <c r="AX516" s="21"/>
      <c r="AY516" s="21"/>
      <c r="AZ516" s="21"/>
      <c r="BA516" s="21"/>
      <c r="BB516" s="21"/>
      <c r="BC516" s="21"/>
      <c r="BD516" s="21"/>
      <c r="BE516" s="21"/>
      <c r="BF516" s="21"/>
      <c r="BG516" s="21"/>
      <c r="BH516" s="21"/>
      <c r="BI516" s="21"/>
      <c r="BJ516" s="21"/>
      <c r="BK516" s="21"/>
      <c r="BL516" s="21"/>
      <c r="BM516" s="21"/>
      <c r="BN516" s="21"/>
      <c r="BO516" s="21"/>
      <c r="BP516" s="21"/>
      <c r="BQ516" s="21"/>
      <c r="BR516" s="21"/>
      <c r="BS516" s="21"/>
      <c r="BT516" s="21"/>
      <c r="BU516" s="21"/>
      <c r="BV516" s="21"/>
      <c r="BW516" s="21"/>
      <c r="BX516" s="21"/>
      <c r="BY516" s="21"/>
      <c r="BZ516" s="21"/>
      <c r="CA516" s="21"/>
    </row>
    <row r="517" spans="1:79" ht="15.75" customHeight="1" x14ac:dyDescent="0.2">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c r="AA517" s="21"/>
      <c r="AB517" s="21"/>
      <c r="AC517" s="21"/>
      <c r="AD517" s="21"/>
      <c r="AE517" s="21"/>
      <c r="AF517" s="21"/>
      <c r="AG517" s="21"/>
      <c r="AH517" s="21"/>
      <c r="AI517" s="21"/>
      <c r="AJ517" s="21"/>
      <c r="AK517" s="21"/>
      <c r="AL517" s="21"/>
      <c r="AM517" s="21"/>
      <c r="AN517" s="21"/>
      <c r="AO517" s="21"/>
      <c r="AP517" s="21"/>
      <c r="AQ517" s="21"/>
      <c r="AR517" s="21"/>
      <c r="AS517" s="21"/>
      <c r="AT517" s="21"/>
      <c r="AU517" s="21"/>
      <c r="AV517" s="21"/>
      <c r="AW517" s="21"/>
      <c r="AX517" s="21"/>
      <c r="AY517" s="21"/>
      <c r="AZ517" s="21"/>
      <c r="BA517" s="21"/>
      <c r="BB517" s="21"/>
      <c r="BC517" s="21"/>
      <c r="BD517" s="21"/>
      <c r="BE517" s="21"/>
      <c r="BF517" s="21"/>
      <c r="BG517" s="21"/>
      <c r="BH517" s="21"/>
      <c r="BI517" s="21"/>
      <c r="BJ517" s="21"/>
      <c r="BK517" s="21"/>
      <c r="BL517" s="21"/>
      <c r="BM517" s="21"/>
      <c r="BN517" s="21"/>
      <c r="BO517" s="21"/>
      <c r="BP517" s="21"/>
      <c r="BQ517" s="21"/>
      <c r="BR517" s="21"/>
      <c r="BS517" s="21"/>
      <c r="BT517" s="21"/>
      <c r="BU517" s="21"/>
      <c r="BV517" s="21"/>
      <c r="BW517" s="21"/>
      <c r="BX517" s="21"/>
      <c r="BY517" s="21"/>
      <c r="BZ517" s="21"/>
      <c r="CA517" s="21"/>
    </row>
    <row r="518" spans="1:79" ht="15.75" customHeight="1" x14ac:dyDescent="0.2">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c r="AA518" s="21"/>
      <c r="AB518" s="21"/>
      <c r="AC518" s="21"/>
      <c r="AD518" s="21"/>
      <c r="AE518" s="21"/>
      <c r="AF518" s="21"/>
      <c r="AG518" s="21"/>
      <c r="AH518" s="21"/>
      <c r="AI518" s="21"/>
      <c r="AJ518" s="21"/>
      <c r="AK518" s="21"/>
      <c r="AL518" s="21"/>
      <c r="AM518" s="21"/>
      <c r="AN518" s="21"/>
      <c r="AO518" s="21"/>
      <c r="AP518" s="21"/>
      <c r="AQ518" s="21"/>
      <c r="AR518" s="21"/>
      <c r="AS518" s="21"/>
      <c r="AT518" s="21"/>
      <c r="AU518" s="21"/>
      <c r="AV518" s="21"/>
      <c r="AW518" s="21"/>
      <c r="AX518" s="21"/>
      <c r="AY518" s="21"/>
      <c r="AZ518" s="21"/>
      <c r="BA518" s="21"/>
      <c r="BB518" s="21"/>
      <c r="BC518" s="21"/>
      <c r="BD518" s="21"/>
      <c r="BE518" s="21"/>
      <c r="BF518" s="21"/>
      <c r="BG518" s="21"/>
      <c r="BH518" s="21"/>
      <c r="BI518" s="21"/>
      <c r="BJ518" s="21"/>
      <c r="BK518" s="21"/>
      <c r="BL518" s="21"/>
      <c r="BM518" s="21"/>
      <c r="BN518" s="21"/>
      <c r="BO518" s="21"/>
      <c r="BP518" s="21"/>
      <c r="BQ518" s="21"/>
      <c r="BR518" s="21"/>
      <c r="BS518" s="21"/>
      <c r="BT518" s="21"/>
      <c r="BU518" s="21"/>
      <c r="BV518" s="21"/>
      <c r="BW518" s="21"/>
      <c r="BX518" s="21"/>
      <c r="BY518" s="21"/>
      <c r="BZ518" s="21"/>
      <c r="CA518" s="21"/>
    </row>
    <row r="519" spans="1:79" ht="15.75" customHeight="1" x14ac:dyDescent="0.2">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1"/>
      <c r="AL519" s="21"/>
      <c r="AM519" s="21"/>
      <c r="AN519" s="21"/>
      <c r="AO519" s="21"/>
      <c r="AP519" s="21"/>
      <c r="AQ519" s="21"/>
      <c r="AR519" s="21"/>
      <c r="AS519" s="21"/>
      <c r="AT519" s="21"/>
      <c r="AU519" s="21"/>
      <c r="AV519" s="21"/>
      <c r="AW519" s="21"/>
      <c r="AX519" s="21"/>
      <c r="AY519" s="21"/>
      <c r="AZ519" s="21"/>
      <c r="BA519" s="21"/>
      <c r="BB519" s="21"/>
      <c r="BC519" s="21"/>
      <c r="BD519" s="21"/>
      <c r="BE519" s="21"/>
      <c r="BF519" s="21"/>
      <c r="BG519" s="21"/>
      <c r="BH519" s="21"/>
      <c r="BI519" s="21"/>
      <c r="BJ519" s="21"/>
      <c r="BK519" s="21"/>
      <c r="BL519" s="21"/>
      <c r="BM519" s="21"/>
      <c r="BN519" s="21"/>
      <c r="BO519" s="21"/>
      <c r="BP519" s="21"/>
      <c r="BQ519" s="21"/>
      <c r="BR519" s="21"/>
      <c r="BS519" s="21"/>
      <c r="BT519" s="21"/>
      <c r="BU519" s="21"/>
      <c r="BV519" s="21"/>
      <c r="BW519" s="21"/>
      <c r="BX519" s="21"/>
      <c r="BY519" s="21"/>
      <c r="BZ519" s="21"/>
      <c r="CA519" s="21"/>
    </row>
    <row r="520" spans="1:79" ht="15.75" customHeight="1" x14ac:dyDescent="0.2">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1"/>
      <c r="AK520" s="21"/>
      <c r="AL520" s="21"/>
      <c r="AM520" s="21"/>
      <c r="AN520" s="21"/>
      <c r="AO520" s="21"/>
      <c r="AP520" s="21"/>
      <c r="AQ520" s="21"/>
      <c r="AR520" s="21"/>
      <c r="AS520" s="21"/>
      <c r="AT520" s="21"/>
      <c r="AU520" s="21"/>
      <c r="AV520" s="21"/>
      <c r="AW520" s="21"/>
      <c r="AX520" s="21"/>
      <c r="AY520" s="21"/>
      <c r="AZ520" s="21"/>
      <c r="BA520" s="21"/>
      <c r="BB520" s="21"/>
      <c r="BC520" s="21"/>
      <c r="BD520" s="21"/>
      <c r="BE520" s="21"/>
      <c r="BF520" s="21"/>
      <c r="BG520" s="21"/>
      <c r="BH520" s="21"/>
      <c r="BI520" s="21"/>
      <c r="BJ520" s="21"/>
      <c r="BK520" s="21"/>
      <c r="BL520" s="21"/>
      <c r="BM520" s="21"/>
      <c r="BN520" s="21"/>
      <c r="BO520" s="21"/>
      <c r="BP520" s="21"/>
      <c r="BQ520" s="21"/>
      <c r="BR520" s="21"/>
      <c r="BS520" s="21"/>
      <c r="BT520" s="21"/>
      <c r="BU520" s="21"/>
      <c r="BV520" s="21"/>
      <c r="BW520" s="21"/>
      <c r="BX520" s="21"/>
      <c r="BY520" s="21"/>
      <c r="BZ520" s="21"/>
      <c r="CA520" s="21"/>
    </row>
    <row r="521" spans="1:79" ht="15.75" customHeight="1" x14ac:dyDescent="0.2">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c r="AA521" s="21"/>
      <c r="AB521" s="21"/>
      <c r="AC521" s="21"/>
      <c r="AD521" s="21"/>
      <c r="AE521" s="21"/>
      <c r="AF521" s="21"/>
      <c r="AG521" s="21"/>
      <c r="AH521" s="21"/>
      <c r="AI521" s="21"/>
      <c r="AJ521" s="21"/>
      <c r="AK521" s="21"/>
      <c r="AL521" s="21"/>
      <c r="AM521" s="21"/>
      <c r="AN521" s="21"/>
      <c r="AO521" s="21"/>
      <c r="AP521" s="21"/>
      <c r="AQ521" s="21"/>
      <c r="AR521" s="21"/>
      <c r="AS521" s="21"/>
      <c r="AT521" s="21"/>
      <c r="AU521" s="21"/>
      <c r="AV521" s="21"/>
      <c r="AW521" s="21"/>
      <c r="AX521" s="21"/>
      <c r="AY521" s="21"/>
      <c r="AZ521" s="21"/>
      <c r="BA521" s="21"/>
      <c r="BB521" s="21"/>
      <c r="BC521" s="21"/>
      <c r="BD521" s="21"/>
      <c r="BE521" s="21"/>
      <c r="BF521" s="21"/>
      <c r="BG521" s="21"/>
      <c r="BH521" s="21"/>
      <c r="BI521" s="21"/>
      <c r="BJ521" s="21"/>
      <c r="BK521" s="21"/>
      <c r="BL521" s="21"/>
      <c r="BM521" s="21"/>
      <c r="BN521" s="21"/>
      <c r="BO521" s="21"/>
      <c r="BP521" s="21"/>
      <c r="BQ521" s="21"/>
      <c r="BR521" s="21"/>
      <c r="BS521" s="21"/>
      <c r="BT521" s="21"/>
      <c r="BU521" s="21"/>
      <c r="BV521" s="21"/>
      <c r="BW521" s="21"/>
      <c r="BX521" s="21"/>
      <c r="BY521" s="21"/>
      <c r="BZ521" s="21"/>
      <c r="CA521" s="21"/>
    </row>
    <row r="522" spans="1:79" ht="15.75" customHeight="1" x14ac:dyDescent="0.2">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c r="AA522" s="21"/>
      <c r="AB522" s="21"/>
      <c r="AC522" s="21"/>
      <c r="AD522" s="21"/>
      <c r="AE522" s="21"/>
      <c r="AF522" s="21"/>
      <c r="AG522" s="21"/>
      <c r="AH522" s="21"/>
      <c r="AI522" s="21"/>
      <c r="AJ522" s="21"/>
      <c r="AK522" s="21"/>
      <c r="AL522" s="21"/>
      <c r="AM522" s="21"/>
      <c r="AN522" s="21"/>
      <c r="AO522" s="21"/>
      <c r="AP522" s="21"/>
      <c r="AQ522" s="21"/>
      <c r="AR522" s="21"/>
      <c r="AS522" s="21"/>
      <c r="AT522" s="21"/>
      <c r="AU522" s="21"/>
      <c r="AV522" s="21"/>
      <c r="AW522" s="21"/>
      <c r="AX522" s="21"/>
      <c r="AY522" s="21"/>
      <c r="AZ522" s="21"/>
      <c r="BA522" s="21"/>
      <c r="BB522" s="21"/>
      <c r="BC522" s="21"/>
      <c r="BD522" s="21"/>
      <c r="BE522" s="21"/>
      <c r="BF522" s="21"/>
      <c r="BG522" s="21"/>
      <c r="BH522" s="21"/>
      <c r="BI522" s="21"/>
      <c r="BJ522" s="21"/>
      <c r="BK522" s="21"/>
      <c r="BL522" s="21"/>
      <c r="BM522" s="21"/>
      <c r="BN522" s="21"/>
      <c r="BO522" s="21"/>
      <c r="BP522" s="21"/>
      <c r="BQ522" s="21"/>
      <c r="BR522" s="21"/>
      <c r="BS522" s="21"/>
      <c r="BT522" s="21"/>
      <c r="BU522" s="21"/>
      <c r="BV522" s="21"/>
      <c r="BW522" s="21"/>
      <c r="BX522" s="21"/>
      <c r="BY522" s="21"/>
      <c r="BZ522" s="21"/>
      <c r="CA522" s="21"/>
    </row>
    <row r="523" spans="1:79" ht="15.75" customHeight="1" x14ac:dyDescent="0.2">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c r="AA523" s="21"/>
      <c r="AB523" s="21"/>
      <c r="AC523" s="21"/>
      <c r="AD523" s="21"/>
      <c r="AE523" s="21"/>
      <c r="AF523" s="21"/>
      <c r="AG523" s="21"/>
      <c r="AH523" s="21"/>
      <c r="AI523" s="21"/>
      <c r="AJ523" s="21"/>
      <c r="AK523" s="21"/>
      <c r="AL523" s="21"/>
      <c r="AM523" s="21"/>
      <c r="AN523" s="21"/>
      <c r="AO523" s="21"/>
      <c r="AP523" s="21"/>
      <c r="AQ523" s="21"/>
      <c r="AR523" s="21"/>
      <c r="AS523" s="21"/>
      <c r="AT523" s="21"/>
      <c r="AU523" s="21"/>
      <c r="AV523" s="21"/>
      <c r="AW523" s="21"/>
      <c r="AX523" s="21"/>
      <c r="AY523" s="21"/>
      <c r="AZ523" s="21"/>
      <c r="BA523" s="21"/>
      <c r="BB523" s="21"/>
      <c r="BC523" s="21"/>
      <c r="BD523" s="21"/>
      <c r="BE523" s="21"/>
      <c r="BF523" s="21"/>
      <c r="BG523" s="21"/>
      <c r="BH523" s="21"/>
      <c r="BI523" s="21"/>
      <c r="BJ523" s="21"/>
      <c r="BK523" s="21"/>
      <c r="BL523" s="21"/>
      <c r="BM523" s="21"/>
      <c r="BN523" s="21"/>
      <c r="BO523" s="21"/>
      <c r="BP523" s="21"/>
      <c r="BQ523" s="21"/>
      <c r="BR523" s="21"/>
      <c r="BS523" s="21"/>
      <c r="BT523" s="21"/>
      <c r="BU523" s="21"/>
      <c r="BV523" s="21"/>
      <c r="BW523" s="21"/>
      <c r="BX523" s="21"/>
      <c r="BY523" s="21"/>
      <c r="BZ523" s="21"/>
      <c r="CA523" s="21"/>
    </row>
    <row r="524" spans="1:79" ht="15.75" customHeight="1" x14ac:dyDescent="0.2">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c r="AA524" s="21"/>
      <c r="AB524" s="21"/>
      <c r="AC524" s="21"/>
      <c r="AD524" s="21"/>
      <c r="AE524" s="21"/>
      <c r="AF524" s="21"/>
      <c r="AG524" s="21"/>
      <c r="AH524" s="21"/>
      <c r="AI524" s="21"/>
      <c r="AJ524" s="21"/>
      <c r="AK524" s="21"/>
      <c r="AL524" s="21"/>
      <c r="AM524" s="21"/>
      <c r="AN524" s="21"/>
      <c r="AO524" s="21"/>
      <c r="AP524" s="21"/>
      <c r="AQ524" s="21"/>
      <c r="AR524" s="21"/>
      <c r="AS524" s="21"/>
      <c r="AT524" s="21"/>
      <c r="AU524" s="21"/>
      <c r="AV524" s="21"/>
      <c r="AW524" s="21"/>
      <c r="AX524" s="21"/>
      <c r="AY524" s="21"/>
      <c r="AZ524" s="21"/>
      <c r="BA524" s="21"/>
      <c r="BB524" s="21"/>
      <c r="BC524" s="21"/>
      <c r="BD524" s="21"/>
      <c r="BE524" s="21"/>
      <c r="BF524" s="21"/>
      <c r="BG524" s="21"/>
      <c r="BH524" s="21"/>
      <c r="BI524" s="21"/>
      <c r="BJ524" s="21"/>
      <c r="BK524" s="21"/>
      <c r="BL524" s="21"/>
      <c r="BM524" s="21"/>
      <c r="BN524" s="21"/>
      <c r="BO524" s="21"/>
      <c r="BP524" s="21"/>
      <c r="BQ524" s="21"/>
      <c r="BR524" s="21"/>
      <c r="BS524" s="21"/>
      <c r="BT524" s="21"/>
      <c r="BU524" s="21"/>
      <c r="BV524" s="21"/>
      <c r="BW524" s="21"/>
      <c r="BX524" s="21"/>
      <c r="BY524" s="21"/>
      <c r="BZ524" s="21"/>
      <c r="CA524" s="21"/>
    </row>
    <row r="525" spans="1:79" ht="15.75" customHeight="1" x14ac:dyDescent="0.2">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1"/>
      <c r="AL525" s="21"/>
      <c r="AM525" s="21"/>
      <c r="AN525" s="21"/>
      <c r="AO525" s="21"/>
      <c r="AP525" s="21"/>
      <c r="AQ525" s="21"/>
      <c r="AR525" s="21"/>
      <c r="AS525" s="21"/>
      <c r="AT525" s="21"/>
      <c r="AU525" s="21"/>
      <c r="AV525" s="21"/>
      <c r="AW525" s="21"/>
      <c r="AX525" s="21"/>
      <c r="AY525" s="21"/>
      <c r="AZ525" s="21"/>
      <c r="BA525" s="21"/>
      <c r="BB525" s="21"/>
      <c r="BC525" s="21"/>
      <c r="BD525" s="21"/>
      <c r="BE525" s="21"/>
      <c r="BF525" s="21"/>
      <c r="BG525" s="21"/>
      <c r="BH525" s="21"/>
      <c r="BI525" s="21"/>
      <c r="BJ525" s="21"/>
      <c r="BK525" s="21"/>
      <c r="BL525" s="21"/>
      <c r="BM525" s="21"/>
      <c r="BN525" s="21"/>
      <c r="BO525" s="21"/>
      <c r="BP525" s="21"/>
      <c r="BQ525" s="21"/>
      <c r="BR525" s="21"/>
      <c r="BS525" s="21"/>
      <c r="BT525" s="21"/>
      <c r="BU525" s="21"/>
      <c r="BV525" s="21"/>
      <c r="BW525" s="21"/>
      <c r="BX525" s="21"/>
      <c r="BY525" s="21"/>
      <c r="BZ525" s="21"/>
      <c r="CA525" s="21"/>
    </row>
    <row r="526" spans="1:79" ht="15.75" customHeight="1" x14ac:dyDescent="0.2">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1"/>
      <c r="AL526" s="21"/>
      <c r="AM526" s="21"/>
      <c r="AN526" s="21"/>
      <c r="AO526" s="21"/>
      <c r="AP526" s="21"/>
      <c r="AQ526" s="21"/>
      <c r="AR526" s="21"/>
      <c r="AS526" s="21"/>
      <c r="AT526" s="21"/>
      <c r="AU526" s="21"/>
      <c r="AV526" s="21"/>
      <c r="AW526" s="21"/>
      <c r="AX526" s="21"/>
      <c r="AY526" s="21"/>
      <c r="AZ526" s="21"/>
      <c r="BA526" s="21"/>
      <c r="BB526" s="21"/>
      <c r="BC526" s="21"/>
      <c r="BD526" s="21"/>
      <c r="BE526" s="21"/>
      <c r="BF526" s="21"/>
      <c r="BG526" s="21"/>
      <c r="BH526" s="21"/>
      <c r="BI526" s="21"/>
      <c r="BJ526" s="21"/>
      <c r="BK526" s="21"/>
      <c r="BL526" s="21"/>
      <c r="BM526" s="21"/>
      <c r="BN526" s="21"/>
      <c r="BO526" s="21"/>
      <c r="BP526" s="21"/>
      <c r="BQ526" s="21"/>
      <c r="BR526" s="21"/>
      <c r="BS526" s="21"/>
      <c r="BT526" s="21"/>
      <c r="BU526" s="21"/>
      <c r="BV526" s="21"/>
      <c r="BW526" s="21"/>
      <c r="BX526" s="21"/>
      <c r="BY526" s="21"/>
      <c r="BZ526" s="21"/>
      <c r="CA526" s="21"/>
    </row>
    <row r="527" spans="1:79" ht="15.75" customHeight="1" x14ac:dyDescent="0.2">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1"/>
      <c r="AK527" s="21"/>
      <c r="AL527" s="21"/>
      <c r="AM527" s="21"/>
      <c r="AN527" s="21"/>
      <c r="AO527" s="21"/>
      <c r="AP527" s="21"/>
      <c r="AQ527" s="21"/>
      <c r="AR527" s="21"/>
      <c r="AS527" s="21"/>
      <c r="AT527" s="21"/>
      <c r="AU527" s="21"/>
      <c r="AV527" s="21"/>
      <c r="AW527" s="21"/>
      <c r="AX527" s="21"/>
      <c r="AY527" s="21"/>
      <c r="AZ527" s="21"/>
      <c r="BA527" s="21"/>
      <c r="BB527" s="21"/>
      <c r="BC527" s="21"/>
      <c r="BD527" s="21"/>
      <c r="BE527" s="21"/>
      <c r="BF527" s="21"/>
      <c r="BG527" s="21"/>
      <c r="BH527" s="21"/>
      <c r="BI527" s="21"/>
      <c r="BJ527" s="21"/>
      <c r="BK527" s="21"/>
      <c r="BL527" s="21"/>
      <c r="BM527" s="21"/>
      <c r="BN527" s="21"/>
      <c r="BO527" s="21"/>
      <c r="BP527" s="21"/>
      <c r="BQ527" s="21"/>
      <c r="BR527" s="21"/>
      <c r="BS527" s="21"/>
      <c r="BT527" s="21"/>
      <c r="BU527" s="21"/>
      <c r="BV527" s="21"/>
      <c r="BW527" s="21"/>
      <c r="BX527" s="21"/>
      <c r="BY527" s="21"/>
      <c r="BZ527" s="21"/>
      <c r="CA527" s="21"/>
    </row>
    <row r="528" spans="1:79" ht="15.75" customHeight="1" x14ac:dyDescent="0.2">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1"/>
      <c r="AL528" s="21"/>
      <c r="AM528" s="21"/>
      <c r="AN528" s="21"/>
      <c r="AO528" s="21"/>
      <c r="AP528" s="21"/>
      <c r="AQ528" s="21"/>
      <c r="AR528" s="21"/>
      <c r="AS528" s="21"/>
      <c r="AT528" s="21"/>
      <c r="AU528" s="21"/>
      <c r="AV528" s="21"/>
      <c r="AW528" s="21"/>
      <c r="AX528" s="21"/>
      <c r="AY528" s="21"/>
      <c r="AZ528" s="21"/>
      <c r="BA528" s="21"/>
      <c r="BB528" s="21"/>
      <c r="BC528" s="21"/>
      <c r="BD528" s="21"/>
      <c r="BE528" s="21"/>
      <c r="BF528" s="21"/>
      <c r="BG528" s="21"/>
      <c r="BH528" s="21"/>
      <c r="BI528" s="21"/>
      <c r="BJ528" s="21"/>
      <c r="BK528" s="21"/>
      <c r="BL528" s="21"/>
      <c r="BM528" s="21"/>
      <c r="BN528" s="21"/>
      <c r="BO528" s="21"/>
      <c r="BP528" s="21"/>
      <c r="BQ528" s="21"/>
      <c r="BR528" s="21"/>
      <c r="BS528" s="21"/>
      <c r="BT528" s="21"/>
      <c r="BU528" s="21"/>
      <c r="BV528" s="21"/>
      <c r="BW528" s="21"/>
      <c r="BX528" s="21"/>
      <c r="BY528" s="21"/>
      <c r="BZ528" s="21"/>
      <c r="CA528" s="21"/>
    </row>
    <row r="529" spans="1:79" ht="15.75" customHeight="1" x14ac:dyDescent="0.2">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1"/>
      <c r="AL529" s="21"/>
      <c r="AM529" s="21"/>
      <c r="AN529" s="21"/>
      <c r="AO529" s="21"/>
      <c r="AP529" s="21"/>
      <c r="AQ529" s="21"/>
      <c r="AR529" s="21"/>
      <c r="AS529" s="21"/>
      <c r="AT529" s="21"/>
      <c r="AU529" s="21"/>
      <c r="AV529" s="21"/>
      <c r="AW529" s="21"/>
      <c r="AX529" s="21"/>
      <c r="AY529" s="21"/>
      <c r="AZ529" s="21"/>
      <c r="BA529" s="21"/>
      <c r="BB529" s="21"/>
      <c r="BC529" s="21"/>
      <c r="BD529" s="21"/>
      <c r="BE529" s="21"/>
      <c r="BF529" s="21"/>
      <c r="BG529" s="21"/>
      <c r="BH529" s="21"/>
      <c r="BI529" s="21"/>
      <c r="BJ529" s="21"/>
      <c r="BK529" s="21"/>
      <c r="BL529" s="21"/>
      <c r="BM529" s="21"/>
      <c r="BN529" s="21"/>
      <c r="BO529" s="21"/>
      <c r="BP529" s="21"/>
      <c r="BQ529" s="21"/>
      <c r="BR529" s="21"/>
      <c r="BS529" s="21"/>
      <c r="BT529" s="21"/>
      <c r="BU529" s="21"/>
      <c r="BV529" s="21"/>
      <c r="BW529" s="21"/>
      <c r="BX529" s="21"/>
      <c r="BY529" s="21"/>
      <c r="BZ529" s="21"/>
      <c r="CA529" s="21"/>
    </row>
    <row r="530" spans="1:79" ht="15.75" customHeight="1" x14ac:dyDescent="0.2">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1"/>
      <c r="AL530" s="21"/>
      <c r="AM530" s="21"/>
      <c r="AN530" s="21"/>
      <c r="AO530" s="21"/>
      <c r="AP530" s="21"/>
      <c r="AQ530" s="21"/>
      <c r="AR530" s="21"/>
      <c r="AS530" s="21"/>
      <c r="AT530" s="21"/>
      <c r="AU530" s="21"/>
      <c r="AV530" s="21"/>
      <c r="AW530" s="21"/>
      <c r="AX530" s="21"/>
      <c r="AY530" s="21"/>
      <c r="AZ530" s="21"/>
      <c r="BA530" s="21"/>
      <c r="BB530" s="21"/>
      <c r="BC530" s="21"/>
      <c r="BD530" s="21"/>
      <c r="BE530" s="21"/>
      <c r="BF530" s="21"/>
      <c r="BG530" s="21"/>
      <c r="BH530" s="21"/>
      <c r="BI530" s="21"/>
      <c r="BJ530" s="21"/>
      <c r="BK530" s="21"/>
      <c r="BL530" s="21"/>
      <c r="BM530" s="21"/>
      <c r="BN530" s="21"/>
      <c r="BO530" s="21"/>
      <c r="BP530" s="21"/>
      <c r="BQ530" s="21"/>
      <c r="BR530" s="21"/>
      <c r="BS530" s="21"/>
      <c r="BT530" s="21"/>
      <c r="BU530" s="21"/>
      <c r="BV530" s="21"/>
      <c r="BW530" s="21"/>
      <c r="BX530" s="21"/>
      <c r="BY530" s="21"/>
      <c r="BZ530" s="21"/>
      <c r="CA530" s="21"/>
    </row>
    <row r="531" spans="1:79" ht="15.75" customHeight="1" x14ac:dyDescent="0.2">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c r="AL531" s="21"/>
      <c r="AM531" s="21"/>
      <c r="AN531" s="21"/>
      <c r="AO531" s="21"/>
      <c r="AP531" s="21"/>
      <c r="AQ531" s="21"/>
      <c r="AR531" s="21"/>
      <c r="AS531" s="21"/>
      <c r="AT531" s="21"/>
      <c r="AU531" s="21"/>
      <c r="AV531" s="21"/>
      <c r="AW531" s="21"/>
      <c r="AX531" s="21"/>
      <c r="AY531" s="21"/>
      <c r="AZ531" s="21"/>
      <c r="BA531" s="21"/>
      <c r="BB531" s="21"/>
      <c r="BC531" s="21"/>
      <c r="BD531" s="21"/>
      <c r="BE531" s="21"/>
      <c r="BF531" s="21"/>
      <c r="BG531" s="21"/>
      <c r="BH531" s="21"/>
      <c r="BI531" s="21"/>
      <c r="BJ531" s="21"/>
      <c r="BK531" s="21"/>
      <c r="BL531" s="21"/>
      <c r="BM531" s="21"/>
      <c r="BN531" s="21"/>
      <c r="BO531" s="21"/>
      <c r="BP531" s="21"/>
      <c r="BQ531" s="21"/>
      <c r="BR531" s="21"/>
      <c r="BS531" s="21"/>
      <c r="BT531" s="21"/>
      <c r="BU531" s="21"/>
      <c r="BV531" s="21"/>
      <c r="BW531" s="21"/>
      <c r="BX531" s="21"/>
      <c r="BY531" s="21"/>
      <c r="BZ531" s="21"/>
      <c r="CA531" s="21"/>
    </row>
    <row r="532" spans="1:79" ht="15.75" customHeight="1" x14ac:dyDescent="0.2">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1"/>
      <c r="AL532" s="21"/>
      <c r="AM532" s="21"/>
      <c r="AN532" s="21"/>
      <c r="AO532" s="21"/>
      <c r="AP532" s="21"/>
      <c r="AQ532" s="21"/>
      <c r="AR532" s="21"/>
      <c r="AS532" s="21"/>
      <c r="AT532" s="21"/>
      <c r="AU532" s="21"/>
      <c r="AV532" s="21"/>
      <c r="AW532" s="21"/>
      <c r="AX532" s="21"/>
      <c r="AY532" s="21"/>
      <c r="AZ532" s="21"/>
      <c r="BA532" s="21"/>
      <c r="BB532" s="21"/>
      <c r="BC532" s="21"/>
      <c r="BD532" s="21"/>
      <c r="BE532" s="21"/>
      <c r="BF532" s="21"/>
      <c r="BG532" s="21"/>
      <c r="BH532" s="21"/>
      <c r="BI532" s="21"/>
      <c r="BJ532" s="21"/>
      <c r="BK532" s="21"/>
      <c r="BL532" s="21"/>
      <c r="BM532" s="21"/>
      <c r="BN532" s="21"/>
      <c r="BO532" s="21"/>
      <c r="BP532" s="21"/>
      <c r="BQ532" s="21"/>
      <c r="BR532" s="21"/>
      <c r="BS532" s="21"/>
      <c r="BT532" s="21"/>
      <c r="BU532" s="21"/>
      <c r="BV532" s="21"/>
      <c r="BW532" s="21"/>
      <c r="BX532" s="21"/>
      <c r="BY532" s="21"/>
      <c r="BZ532" s="21"/>
      <c r="CA532" s="21"/>
    </row>
    <row r="533" spans="1:79" ht="15.75" customHeight="1" x14ac:dyDescent="0.2">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21"/>
      <c r="AL533" s="21"/>
      <c r="AM533" s="21"/>
      <c r="AN533" s="21"/>
      <c r="AO533" s="21"/>
      <c r="AP533" s="21"/>
      <c r="AQ533" s="21"/>
      <c r="AR533" s="21"/>
      <c r="AS533" s="21"/>
      <c r="AT533" s="21"/>
      <c r="AU533" s="21"/>
      <c r="AV533" s="21"/>
      <c r="AW533" s="21"/>
      <c r="AX533" s="21"/>
      <c r="AY533" s="21"/>
      <c r="AZ533" s="21"/>
      <c r="BA533" s="21"/>
      <c r="BB533" s="21"/>
      <c r="BC533" s="21"/>
      <c r="BD533" s="21"/>
      <c r="BE533" s="21"/>
      <c r="BF533" s="21"/>
      <c r="BG533" s="21"/>
      <c r="BH533" s="21"/>
      <c r="BI533" s="21"/>
      <c r="BJ533" s="21"/>
      <c r="BK533" s="21"/>
      <c r="BL533" s="21"/>
      <c r="BM533" s="21"/>
      <c r="BN533" s="21"/>
      <c r="BO533" s="21"/>
      <c r="BP533" s="21"/>
      <c r="BQ533" s="21"/>
      <c r="BR533" s="21"/>
      <c r="BS533" s="21"/>
      <c r="BT533" s="21"/>
      <c r="BU533" s="21"/>
      <c r="BV533" s="21"/>
      <c r="BW533" s="21"/>
      <c r="BX533" s="21"/>
      <c r="BY533" s="21"/>
      <c r="BZ533" s="21"/>
      <c r="CA533" s="21"/>
    </row>
    <row r="534" spans="1:79" ht="15.75" customHeight="1" x14ac:dyDescent="0.2">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K534" s="21"/>
      <c r="AL534" s="21"/>
      <c r="AM534" s="21"/>
      <c r="AN534" s="21"/>
      <c r="AO534" s="21"/>
      <c r="AP534" s="21"/>
      <c r="AQ534" s="21"/>
      <c r="AR534" s="21"/>
      <c r="AS534" s="21"/>
      <c r="AT534" s="21"/>
      <c r="AU534" s="21"/>
      <c r="AV534" s="21"/>
      <c r="AW534" s="21"/>
      <c r="AX534" s="21"/>
      <c r="AY534" s="21"/>
      <c r="AZ534" s="21"/>
      <c r="BA534" s="21"/>
      <c r="BB534" s="21"/>
      <c r="BC534" s="21"/>
      <c r="BD534" s="21"/>
      <c r="BE534" s="21"/>
      <c r="BF534" s="21"/>
      <c r="BG534" s="21"/>
      <c r="BH534" s="21"/>
      <c r="BI534" s="21"/>
      <c r="BJ534" s="21"/>
      <c r="BK534" s="21"/>
      <c r="BL534" s="21"/>
      <c r="BM534" s="21"/>
      <c r="BN534" s="21"/>
      <c r="BO534" s="21"/>
      <c r="BP534" s="21"/>
      <c r="BQ534" s="21"/>
      <c r="BR534" s="21"/>
      <c r="BS534" s="21"/>
      <c r="BT534" s="21"/>
      <c r="BU534" s="21"/>
      <c r="BV534" s="21"/>
      <c r="BW534" s="21"/>
      <c r="BX534" s="21"/>
      <c r="BY534" s="21"/>
      <c r="BZ534" s="21"/>
      <c r="CA534" s="21"/>
    </row>
    <row r="535" spans="1:79" ht="15.75" customHeight="1" x14ac:dyDescent="0.2">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c r="AA535" s="21"/>
      <c r="AB535" s="21"/>
      <c r="AC535" s="21"/>
      <c r="AD535" s="21"/>
      <c r="AE535" s="21"/>
      <c r="AF535" s="21"/>
      <c r="AG535" s="21"/>
      <c r="AH535" s="21"/>
      <c r="AI535" s="21"/>
      <c r="AJ535" s="21"/>
      <c r="AK535" s="21"/>
      <c r="AL535" s="21"/>
      <c r="AM535" s="21"/>
      <c r="AN535" s="21"/>
      <c r="AO535" s="21"/>
      <c r="AP535" s="21"/>
      <c r="AQ535" s="21"/>
      <c r="AR535" s="21"/>
      <c r="AS535" s="21"/>
      <c r="AT535" s="21"/>
      <c r="AU535" s="21"/>
      <c r="AV535" s="21"/>
      <c r="AW535" s="21"/>
      <c r="AX535" s="21"/>
      <c r="AY535" s="21"/>
      <c r="AZ535" s="21"/>
      <c r="BA535" s="21"/>
      <c r="BB535" s="21"/>
      <c r="BC535" s="21"/>
      <c r="BD535" s="21"/>
      <c r="BE535" s="21"/>
      <c r="BF535" s="21"/>
      <c r="BG535" s="21"/>
      <c r="BH535" s="21"/>
      <c r="BI535" s="21"/>
      <c r="BJ535" s="21"/>
      <c r="BK535" s="21"/>
      <c r="BL535" s="21"/>
      <c r="BM535" s="21"/>
      <c r="BN535" s="21"/>
      <c r="BO535" s="21"/>
      <c r="BP535" s="21"/>
      <c r="BQ535" s="21"/>
      <c r="BR535" s="21"/>
      <c r="BS535" s="21"/>
      <c r="BT535" s="21"/>
      <c r="BU535" s="21"/>
      <c r="BV535" s="21"/>
      <c r="BW535" s="21"/>
      <c r="BX535" s="21"/>
      <c r="BY535" s="21"/>
      <c r="BZ535" s="21"/>
      <c r="CA535" s="21"/>
    </row>
    <row r="536" spans="1:79" ht="15.75" customHeight="1" x14ac:dyDescent="0.2">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K536" s="21"/>
      <c r="AL536" s="21"/>
      <c r="AM536" s="21"/>
      <c r="AN536" s="21"/>
      <c r="AO536" s="21"/>
      <c r="AP536" s="21"/>
      <c r="AQ536" s="21"/>
      <c r="AR536" s="21"/>
      <c r="AS536" s="21"/>
      <c r="AT536" s="21"/>
      <c r="AU536" s="21"/>
      <c r="AV536" s="21"/>
      <c r="AW536" s="21"/>
      <c r="AX536" s="21"/>
      <c r="AY536" s="21"/>
      <c r="AZ536" s="21"/>
      <c r="BA536" s="21"/>
      <c r="BB536" s="21"/>
      <c r="BC536" s="21"/>
      <c r="BD536" s="21"/>
      <c r="BE536" s="21"/>
      <c r="BF536" s="21"/>
      <c r="BG536" s="21"/>
      <c r="BH536" s="21"/>
      <c r="BI536" s="21"/>
      <c r="BJ536" s="21"/>
      <c r="BK536" s="21"/>
      <c r="BL536" s="21"/>
      <c r="BM536" s="21"/>
      <c r="BN536" s="21"/>
      <c r="BO536" s="21"/>
      <c r="BP536" s="21"/>
      <c r="BQ536" s="21"/>
      <c r="BR536" s="21"/>
      <c r="BS536" s="21"/>
      <c r="BT536" s="21"/>
      <c r="BU536" s="21"/>
      <c r="BV536" s="21"/>
      <c r="BW536" s="21"/>
      <c r="BX536" s="21"/>
      <c r="BY536" s="21"/>
      <c r="BZ536" s="21"/>
      <c r="CA536" s="21"/>
    </row>
    <row r="537" spans="1:79" ht="15.75" customHeight="1" x14ac:dyDescent="0.2">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1"/>
      <c r="AL537" s="21"/>
      <c r="AM537" s="21"/>
      <c r="AN537" s="21"/>
      <c r="AO537" s="21"/>
      <c r="AP537" s="21"/>
      <c r="AQ537" s="21"/>
      <c r="AR537" s="21"/>
      <c r="AS537" s="21"/>
      <c r="AT537" s="21"/>
      <c r="AU537" s="21"/>
      <c r="AV537" s="21"/>
      <c r="AW537" s="21"/>
      <c r="AX537" s="21"/>
      <c r="AY537" s="21"/>
      <c r="AZ537" s="21"/>
      <c r="BA537" s="21"/>
      <c r="BB537" s="21"/>
      <c r="BC537" s="21"/>
      <c r="BD537" s="21"/>
      <c r="BE537" s="21"/>
      <c r="BF537" s="21"/>
      <c r="BG537" s="21"/>
      <c r="BH537" s="21"/>
      <c r="BI537" s="21"/>
      <c r="BJ537" s="21"/>
      <c r="BK537" s="21"/>
      <c r="BL537" s="21"/>
      <c r="BM537" s="21"/>
      <c r="BN537" s="21"/>
      <c r="BO537" s="21"/>
      <c r="BP537" s="21"/>
      <c r="BQ537" s="21"/>
      <c r="BR537" s="21"/>
      <c r="BS537" s="21"/>
      <c r="BT537" s="21"/>
      <c r="BU537" s="21"/>
      <c r="BV537" s="21"/>
      <c r="BW537" s="21"/>
      <c r="BX537" s="21"/>
      <c r="BY537" s="21"/>
      <c r="BZ537" s="21"/>
      <c r="CA537" s="21"/>
    </row>
    <row r="538" spans="1:79" ht="15.75" customHeight="1" x14ac:dyDescent="0.2">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1"/>
      <c r="AL538" s="21"/>
      <c r="AM538" s="21"/>
      <c r="AN538" s="21"/>
      <c r="AO538" s="21"/>
      <c r="AP538" s="21"/>
      <c r="AQ538" s="21"/>
      <c r="AR538" s="21"/>
      <c r="AS538" s="21"/>
      <c r="AT538" s="21"/>
      <c r="AU538" s="21"/>
      <c r="AV538" s="21"/>
      <c r="AW538" s="21"/>
      <c r="AX538" s="21"/>
      <c r="AY538" s="21"/>
      <c r="AZ538" s="21"/>
      <c r="BA538" s="21"/>
      <c r="BB538" s="21"/>
      <c r="BC538" s="21"/>
      <c r="BD538" s="21"/>
      <c r="BE538" s="21"/>
      <c r="BF538" s="21"/>
      <c r="BG538" s="21"/>
      <c r="BH538" s="21"/>
      <c r="BI538" s="21"/>
      <c r="BJ538" s="21"/>
      <c r="BK538" s="21"/>
      <c r="BL538" s="21"/>
      <c r="BM538" s="21"/>
      <c r="BN538" s="21"/>
      <c r="BO538" s="21"/>
      <c r="BP538" s="21"/>
      <c r="BQ538" s="21"/>
      <c r="BR538" s="21"/>
      <c r="BS538" s="21"/>
      <c r="BT538" s="21"/>
      <c r="BU538" s="21"/>
      <c r="BV538" s="21"/>
      <c r="BW538" s="21"/>
      <c r="BX538" s="21"/>
      <c r="BY538" s="21"/>
      <c r="BZ538" s="21"/>
      <c r="CA538" s="21"/>
    </row>
    <row r="539" spans="1:79" ht="15.75" customHeight="1" x14ac:dyDescent="0.2">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c r="AA539" s="21"/>
      <c r="AB539" s="21"/>
      <c r="AC539" s="21"/>
      <c r="AD539" s="21"/>
      <c r="AE539" s="21"/>
      <c r="AF539" s="21"/>
      <c r="AG539" s="21"/>
      <c r="AH539" s="21"/>
      <c r="AI539" s="21"/>
      <c r="AJ539" s="21"/>
      <c r="AK539" s="21"/>
      <c r="AL539" s="21"/>
      <c r="AM539" s="21"/>
      <c r="AN539" s="21"/>
      <c r="AO539" s="21"/>
      <c r="AP539" s="21"/>
      <c r="AQ539" s="21"/>
      <c r="AR539" s="21"/>
      <c r="AS539" s="21"/>
      <c r="AT539" s="21"/>
      <c r="AU539" s="21"/>
      <c r="AV539" s="21"/>
      <c r="AW539" s="21"/>
      <c r="AX539" s="21"/>
      <c r="AY539" s="21"/>
      <c r="AZ539" s="21"/>
      <c r="BA539" s="21"/>
      <c r="BB539" s="21"/>
      <c r="BC539" s="21"/>
      <c r="BD539" s="21"/>
      <c r="BE539" s="21"/>
      <c r="BF539" s="21"/>
      <c r="BG539" s="21"/>
      <c r="BH539" s="21"/>
      <c r="BI539" s="21"/>
      <c r="BJ539" s="21"/>
      <c r="BK539" s="21"/>
      <c r="BL539" s="21"/>
      <c r="BM539" s="21"/>
      <c r="BN539" s="21"/>
      <c r="BO539" s="21"/>
      <c r="BP539" s="21"/>
      <c r="BQ539" s="21"/>
      <c r="BR539" s="21"/>
      <c r="BS539" s="21"/>
      <c r="BT539" s="21"/>
      <c r="BU539" s="21"/>
      <c r="BV539" s="21"/>
      <c r="BW539" s="21"/>
      <c r="BX539" s="21"/>
      <c r="BY539" s="21"/>
      <c r="BZ539" s="21"/>
      <c r="CA539" s="21"/>
    </row>
    <row r="540" spans="1:79" ht="15.75" customHeight="1" x14ac:dyDescent="0.2">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1"/>
      <c r="AL540" s="21"/>
      <c r="AM540" s="21"/>
      <c r="AN540" s="21"/>
      <c r="AO540" s="21"/>
      <c r="AP540" s="21"/>
      <c r="AQ540" s="21"/>
      <c r="AR540" s="21"/>
      <c r="AS540" s="21"/>
      <c r="AT540" s="21"/>
      <c r="AU540" s="21"/>
      <c r="AV540" s="21"/>
      <c r="AW540" s="21"/>
      <c r="AX540" s="21"/>
      <c r="AY540" s="21"/>
      <c r="AZ540" s="21"/>
      <c r="BA540" s="21"/>
      <c r="BB540" s="21"/>
      <c r="BC540" s="21"/>
      <c r="BD540" s="21"/>
      <c r="BE540" s="21"/>
      <c r="BF540" s="21"/>
      <c r="BG540" s="21"/>
      <c r="BH540" s="21"/>
      <c r="BI540" s="21"/>
      <c r="BJ540" s="21"/>
      <c r="BK540" s="21"/>
      <c r="BL540" s="21"/>
      <c r="BM540" s="21"/>
      <c r="BN540" s="21"/>
      <c r="BO540" s="21"/>
      <c r="BP540" s="21"/>
      <c r="BQ540" s="21"/>
      <c r="BR540" s="21"/>
      <c r="BS540" s="21"/>
      <c r="BT540" s="21"/>
      <c r="BU540" s="21"/>
      <c r="BV540" s="21"/>
      <c r="BW540" s="21"/>
      <c r="BX540" s="21"/>
      <c r="BY540" s="21"/>
      <c r="BZ540" s="21"/>
      <c r="CA540" s="21"/>
    </row>
    <row r="541" spans="1:79" ht="15.75" customHeight="1" x14ac:dyDescent="0.2">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C541" s="21"/>
      <c r="AD541" s="21"/>
      <c r="AE541" s="21"/>
      <c r="AF541" s="21"/>
      <c r="AG541" s="21"/>
      <c r="AH541" s="21"/>
      <c r="AI541" s="21"/>
      <c r="AJ541" s="21"/>
      <c r="AK541" s="21"/>
      <c r="AL541" s="21"/>
      <c r="AM541" s="21"/>
      <c r="AN541" s="21"/>
      <c r="AO541" s="21"/>
      <c r="AP541" s="21"/>
      <c r="AQ541" s="21"/>
      <c r="AR541" s="21"/>
      <c r="AS541" s="21"/>
      <c r="AT541" s="21"/>
      <c r="AU541" s="21"/>
      <c r="AV541" s="21"/>
      <c r="AW541" s="21"/>
      <c r="AX541" s="21"/>
      <c r="AY541" s="21"/>
      <c r="AZ541" s="21"/>
      <c r="BA541" s="21"/>
      <c r="BB541" s="21"/>
      <c r="BC541" s="21"/>
      <c r="BD541" s="21"/>
      <c r="BE541" s="21"/>
      <c r="BF541" s="21"/>
      <c r="BG541" s="21"/>
      <c r="BH541" s="21"/>
      <c r="BI541" s="21"/>
      <c r="BJ541" s="21"/>
      <c r="BK541" s="21"/>
      <c r="BL541" s="21"/>
      <c r="BM541" s="21"/>
      <c r="BN541" s="21"/>
      <c r="BO541" s="21"/>
      <c r="BP541" s="21"/>
      <c r="BQ541" s="21"/>
      <c r="BR541" s="21"/>
      <c r="BS541" s="21"/>
      <c r="BT541" s="21"/>
      <c r="BU541" s="21"/>
      <c r="BV541" s="21"/>
      <c r="BW541" s="21"/>
      <c r="BX541" s="21"/>
      <c r="BY541" s="21"/>
      <c r="BZ541" s="21"/>
      <c r="CA541" s="21"/>
    </row>
    <row r="542" spans="1:79" ht="15.75" customHeight="1" x14ac:dyDescent="0.2">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c r="AA542" s="21"/>
      <c r="AB542" s="21"/>
      <c r="AC542" s="21"/>
      <c r="AD542" s="21"/>
      <c r="AE542" s="21"/>
      <c r="AF542" s="21"/>
      <c r="AG542" s="21"/>
      <c r="AH542" s="21"/>
      <c r="AI542" s="21"/>
      <c r="AJ542" s="21"/>
      <c r="AK542" s="21"/>
      <c r="AL542" s="21"/>
      <c r="AM542" s="21"/>
      <c r="AN542" s="21"/>
      <c r="AO542" s="21"/>
      <c r="AP542" s="21"/>
      <c r="AQ542" s="21"/>
      <c r="AR542" s="21"/>
      <c r="AS542" s="21"/>
      <c r="AT542" s="21"/>
      <c r="AU542" s="21"/>
      <c r="AV542" s="21"/>
      <c r="AW542" s="21"/>
      <c r="AX542" s="21"/>
      <c r="AY542" s="21"/>
      <c r="AZ542" s="21"/>
      <c r="BA542" s="21"/>
      <c r="BB542" s="21"/>
      <c r="BC542" s="21"/>
      <c r="BD542" s="21"/>
      <c r="BE542" s="21"/>
      <c r="BF542" s="21"/>
      <c r="BG542" s="21"/>
      <c r="BH542" s="21"/>
      <c r="BI542" s="21"/>
      <c r="BJ542" s="21"/>
      <c r="BK542" s="21"/>
      <c r="BL542" s="21"/>
      <c r="BM542" s="21"/>
      <c r="BN542" s="21"/>
      <c r="BO542" s="21"/>
      <c r="BP542" s="21"/>
      <c r="BQ542" s="21"/>
      <c r="BR542" s="21"/>
      <c r="BS542" s="21"/>
      <c r="BT542" s="21"/>
      <c r="BU542" s="21"/>
      <c r="BV542" s="21"/>
      <c r="BW542" s="21"/>
      <c r="BX542" s="21"/>
      <c r="BY542" s="21"/>
      <c r="BZ542" s="21"/>
      <c r="CA542" s="21"/>
    </row>
    <row r="543" spans="1:79" ht="15.75" customHeight="1" x14ac:dyDescent="0.2">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C543" s="21"/>
      <c r="AD543" s="21"/>
      <c r="AE543" s="21"/>
      <c r="AF543" s="21"/>
      <c r="AG543" s="21"/>
      <c r="AH543" s="21"/>
      <c r="AI543" s="21"/>
      <c r="AJ543" s="21"/>
      <c r="AK543" s="21"/>
      <c r="AL543" s="21"/>
      <c r="AM543" s="21"/>
      <c r="AN543" s="21"/>
      <c r="AO543" s="21"/>
      <c r="AP543" s="21"/>
      <c r="AQ543" s="21"/>
      <c r="AR543" s="21"/>
      <c r="AS543" s="21"/>
      <c r="AT543" s="21"/>
      <c r="AU543" s="21"/>
      <c r="AV543" s="21"/>
      <c r="AW543" s="21"/>
      <c r="AX543" s="21"/>
      <c r="AY543" s="21"/>
      <c r="AZ543" s="21"/>
      <c r="BA543" s="21"/>
      <c r="BB543" s="21"/>
      <c r="BC543" s="21"/>
      <c r="BD543" s="21"/>
      <c r="BE543" s="21"/>
      <c r="BF543" s="21"/>
      <c r="BG543" s="21"/>
      <c r="BH543" s="21"/>
      <c r="BI543" s="21"/>
      <c r="BJ543" s="21"/>
      <c r="BK543" s="21"/>
      <c r="BL543" s="21"/>
      <c r="BM543" s="21"/>
      <c r="BN543" s="21"/>
      <c r="BO543" s="21"/>
      <c r="BP543" s="21"/>
      <c r="BQ543" s="21"/>
      <c r="BR543" s="21"/>
      <c r="BS543" s="21"/>
      <c r="BT543" s="21"/>
      <c r="BU543" s="21"/>
      <c r="BV543" s="21"/>
      <c r="BW543" s="21"/>
      <c r="BX543" s="21"/>
      <c r="BY543" s="21"/>
      <c r="BZ543" s="21"/>
      <c r="CA543" s="21"/>
    </row>
    <row r="544" spans="1:79" ht="15.75" customHeight="1" x14ac:dyDescent="0.2">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C544" s="21"/>
      <c r="AD544" s="21"/>
      <c r="AE544" s="21"/>
      <c r="AF544" s="21"/>
      <c r="AG544" s="21"/>
      <c r="AH544" s="21"/>
      <c r="AI544" s="21"/>
      <c r="AJ544" s="21"/>
      <c r="AK544" s="21"/>
      <c r="AL544" s="21"/>
      <c r="AM544" s="21"/>
      <c r="AN544" s="21"/>
      <c r="AO544" s="21"/>
      <c r="AP544" s="21"/>
      <c r="AQ544" s="21"/>
      <c r="AR544" s="21"/>
      <c r="AS544" s="21"/>
      <c r="AT544" s="21"/>
      <c r="AU544" s="21"/>
      <c r="AV544" s="21"/>
      <c r="AW544" s="21"/>
      <c r="AX544" s="21"/>
      <c r="AY544" s="21"/>
      <c r="AZ544" s="21"/>
      <c r="BA544" s="21"/>
      <c r="BB544" s="21"/>
      <c r="BC544" s="21"/>
      <c r="BD544" s="21"/>
      <c r="BE544" s="21"/>
      <c r="BF544" s="21"/>
      <c r="BG544" s="21"/>
      <c r="BH544" s="21"/>
      <c r="BI544" s="21"/>
      <c r="BJ544" s="21"/>
      <c r="BK544" s="21"/>
      <c r="BL544" s="21"/>
      <c r="BM544" s="21"/>
      <c r="BN544" s="21"/>
      <c r="BO544" s="21"/>
      <c r="BP544" s="21"/>
      <c r="BQ544" s="21"/>
      <c r="BR544" s="21"/>
      <c r="BS544" s="21"/>
      <c r="BT544" s="21"/>
      <c r="BU544" s="21"/>
      <c r="BV544" s="21"/>
      <c r="BW544" s="21"/>
      <c r="BX544" s="21"/>
      <c r="BY544" s="21"/>
      <c r="BZ544" s="21"/>
      <c r="CA544" s="21"/>
    </row>
    <row r="545" spans="1:79" ht="15.75" customHeight="1" x14ac:dyDescent="0.2">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c r="AB545" s="21"/>
      <c r="AC545" s="21"/>
      <c r="AD545" s="21"/>
      <c r="AE545" s="21"/>
      <c r="AF545" s="21"/>
      <c r="AG545" s="21"/>
      <c r="AH545" s="21"/>
      <c r="AI545" s="21"/>
      <c r="AJ545" s="21"/>
      <c r="AK545" s="21"/>
      <c r="AL545" s="21"/>
      <c r="AM545" s="21"/>
      <c r="AN545" s="21"/>
      <c r="AO545" s="21"/>
      <c r="AP545" s="21"/>
      <c r="AQ545" s="21"/>
      <c r="AR545" s="21"/>
      <c r="AS545" s="21"/>
      <c r="AT545" s="21"/>
      <c r="AU545" s="21"/>
      <c r="AV545" s="21"/>
      <c r="AW545" s="21"/>
      <c r="AX545" s="21"/>
      <c r="AY545" s="21"/>
      <c r="AZ545" s="21"/>
      <c r="BA545" s="21"/>
      <c r="BB545" s="21"/>
      <c r="BC545" s="21"/>
      <c r="BD545" s="21"/>
      <c r="BE545" s="21"/>
      <c r="BF545" s="21"/>
      <c r="BG545" s="21"/>
      <c r="BH545" s="21"/>
      <c r="BI545" s="21"/>
      <c r="BJ545" s="21"/>
      <c r="BK545" s="21"/>
      <c r="BL545" s="21"/>
      <c r="BM545" s="21"/>
      <c r="BN545" s="21"/>
      <c r="BO545" s="21"/>
      <c r="BP545" s="21"/>
      <c r="BQ545" s="21"/>
      <c r="BR545" s="21"/>
      <c r="BS545" s="21"/>
      <c r="BT545" s="21"/>
      <c r="BU545" s="21"/>
      <c r="BV545" s="21"/>
      <c r="BW545" s="21"/>
      <c r="BX545" s="21"/>
      <c r="BY545" s="21"/>
      <c r="BZ545" s="21"/>
      <c r="CA545" s="21"/>
    </row>
    <row r="546" spans="1:79" ht="15.75" customHeight="1" x14ac:dyDescent="0.2">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c r="AC546" s="21"/>
      <c r="AD546" s="21"/>
      <c r="AE546" s="21"/>
      <c r="AF546" s="21"/>
      <c r="AG546" s="21"/>
      <c r="AH546" s="21"/>
      <c r="AI546" s="21"/>
      <c r="AJ546" s="21"/>
      <c r="AK546" s="21"/>
      <c r="AL546" s="21"/>
      <c r="AM546" s="21"/>
      <c r="AN546" s="21"/>
      <c r="AO546" s="21"/>
      <c r="AP546" s="21"/>
      <c r="AQ546" s="21"/>
      <c r="AR546" s="21"/>
      <c r="AS546" s="21"/>
      <c r="AT546" s="21"/>
      <c r="AU546" s="21"/>
      <c r="AV546" s="21"/>
      <c r="AW546" s="21"/>
      <c r="AX546" s="21"/>
      <c r="AY546" s="21"/>
      <c r="AZ546" s="21"/>
      <c r="BA546" s="21"/>
      <c r="BB546" s="21"/>
      <c r="BC546" s="21"/>
      <c r="BD546" s="21"/>
      <c r="BE546" s="21"/>
      <c r="BF546" s="21"/>
      <c r="BG546" s="21"/>
      <c r="BH546" s="21"/>
      <c r="BI546" s="21"/>
      <c r="BJ546" s="21"/>
      <c r="BK546" s="21"/>
      <c r="BL546" s="21"/>
      <c r="BM546" s="21"/>
      <c r="BN546" s="21"/>
      <c r="BO546" s="21"/>
      <c r="BP546" s="21"/>
      <c r="BQ546" s="21"/>
      <c r="BR546" s="21"/>
      <c r="BS546" s="21"/>
      <c r="BT546" s="21"/>
      <c r="BU546" s="21"/>
      <c r="BV546" s="21"/>
      <c r="BW546" s="21"/>
      <c r="BX546" s="21"/>
      <c r="BY546" s="21"/>
      <c r="BZ546" s="21"/>
      <c r="CA546" s="21"/>
    </row>
    <row r="547" spans="1:79" ht="15.75" customHeight="1" x14ac:dyDescent="0.2">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c r="AA547" s="21"/>
      <c r="AB547" s="21"/>
      <c r="AC547" s="21"/>
      <c r="AD547" s="21"/>
      <c r="AE547" s="21"/>
      <c r="AF547" s="21"/>
      <c r="AG547" s="21"/>
      <c r="AH547" s="21"/>
      <c r="AI547" s="21"/>
      <c r="AJ547" s="21"/>
      <c r="AK547" s="21"/>
      <c r="AL547" s="21"/>
      <c r="AM547" s="21"/>
      <c r="AN547" s="21"/>
      <c r="AO547" s="21"/>
      <c r="AP547" s="21"/>
      <c r="AQ547" s="21"/>
      <c r="AR547" s="21"/>
      <c r="AS547" s="21"/>
      <c r="AT547" s="21"/>
      <c r="AU547" s="21"/>
      <c r="AV547" s="21"/>
      <c r="AW547" s="21"/>
      <c r="AX547" s="21"/>
      <c r="AY547" s="21"/>
      <c r="AZ547" s="21"/>
      <c r="BA547" s="21"/>
      <c r="BB547" s="21"/>
      <c r="BC547" s="21"/>
      <c r="BD547" s="21"/>
      <c r="BE547" s="21"/>
      <c r="BF547" s="21"/>
      <c r="BG547" s="21"/>
      <c r="BH547" s="21"/>
      <c r="BI547" s="21"/>
      <c r="BJ547" s="21"/>
      <c r="BK547" s="21"/>
      <c r="BL547" s="21"/>
      <c r="BM547" s="21"/>
      <c r="BN547" s="21"/>
      <c r="BO547" s="21"/>
      <c r="BP547" s="21"/>
      <c r="BQ547" s="21"/>
      <c r="BR547" s="21"/>
      <c r="BS547" s="21"/>
      <c r="BT547" s="21"/>
      <c r="BU547" s="21"/>
      <c r="BV547" s="21"/>
      <c r="BW547" s="21"/>
      <c r="BX547" s="21"/>
      <c r="BY547" s="21"/>
      <c r="BZ547" s="21"/>
      <c r="CA547" s="21"/>
    </row>
    <row r="548" spans="1:79" ht="15.75" customHeight="1" x14ac:dyDescent="0.2">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c r="AA548" s="21"/>
      <c r="AB548" s="21"/>
      <c r="AC548" s="21"/>
      <c r="AD548" s="21"/>
      <c r="AE548" s="21"/>
      <c r="AF548" s="21"/>
      <c r="AG548" s="21"/>
      <c r="AH548" s="21"/>
      <c r="AI548" s="21"/>
      <c r="AJ548" s="21"/>
      <c r="AK548" s="21"/>
      <c r="AL548" s="21"/>
      <c r="AM548" s="21"/>
      <c r="AN548" s="21"/>
      <c r="AO548" s="21"/>
      <c r="AP548" s="21"/>
      <c r="AQ548" s="21"/>
      <c r="AR548" s="21"/>
      <c r="AS548" s="21"/>
      <c r="AT548" s="21"/>
      <c r="AU548" s="21"/>
      <c r="AV548" s="21"/>
      <c r="AW548" s="21"/>
      <c r="AX548" s="21"/>
      <c r="AY548" s="21"/>
      <c r="AZ548" s="21"/>
      <c r="BA548" s="21"/>
      <c r="BB548" s="21"/>
      <c r="BC548" s="21"/>
      <c r="BD548" s="21"/>
      <c r="BE548" s="21"/>
      <c r="BF548" s="21"/>
      <c r="BG548" s="21"/>
      <c r="BH548" s="21"/>
      <c r="BI548" s="21"/>
      <c r="BJ548" s="21"/>
      <c r="BK548" s="21"/>
      <c r="BL548" s="21"/>
      <c r="BM548" s="21"/>
      <c r="BN548" s="21"/>
      <c r="BO548" s="21"/>
      <c r="BP548" s="21"/>
      <c r="BQ548" s="21"/>
      <c r="BR548" s="21"/>
      <c r="BS548" s="21"/>
      <c r="BT548" s="21"/>
      <c r="BU548" s="21"/>
      <c r="BV548" s="21"/>
      <c r="BW548" s="21"/>
      <c r="BX548" s="21"/>
      <c r="BY548" s="21"/>
      <c r="BZ548" s="21"/>
      <c r="CA548" s="21"/>
    </row>
    <row r="549" spans="1:79" ht="15.75" customHeight="1" x14ac:dyDescent="0.2">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c r="AA549" s="21"/>
      <c r="AB549" s="21"/>
      <c r="AC549" s="21"/>
      <c r="AD549" s="21"/>
      <c r="AE549" s="21"/>
      <c r="AF549" s="21"/>
      <c r="AG549" s="21"/>
      <c r="AH549" s="21"/>
      <c r="AI549" s="21"/>
      <c r="AJ549" s="21"/>
      <c r="AK549" s="21"/>
      <c r="AL549" s="21"/>
      <c r="AM549" s="21"/>
      <c r="AN549" s="21"/>
      <c r="AO549" s="21"/>
      <c r="AP549" s="21"/>
      <c r="AQ549" s="21"/>
      <c r="AR549" s="21"/>
      <c r="AS549" s="21"/>
      <c r="AT549" s="21"/>
      <c r="AU549" s="21"/>
      <c r="AV549" s="21"/>
      <c r="AW549" s="21"/>
      <c r="AX549" s="21"/>
      <c r="AY549" s="21"/>
      <c r="AZ549" s="21"/>
      <c r="BA549" s="21"/>
      <c r="BB549" s="21"/>
      <c r="BC549" s="21"/>
      <c r="BD549" s="21"/>
      <c r="BE549" s="21"/>
      <c r="BF549" s="21"/>
      <c r="BG549" s="21"/>
      <c r="BH549" s="21"/>
      <c r="BI549" s="21"/>
      <c r="BJ549" s="21"/>
      <c r="BK549" s="21"/>
      <c r="BL549" s="21"/>
      <c r="BM549" s="21"/>
      <c r="BN549" s="21"/>
      <c r="BO549" s="21"/>
      <c r="BP549" s="21"/>
      <c r="BQ549" s="21"/>
      <c r="BR549" s="21"/>
      <c r="BS549" s="21"/>
      <c r="BT549" s="21"/>
      <c r="BU549" s="21"/>
      <c r="BV549" s="21"/>
      <c r="BW549" s="21"/>
      <c r="BX549" s="21"/>
      <c r="BY549" s="21"/>
      <c r="BZ549" s="21"/>
      <c r="CA549" s="21"/>
    </row>
    <row r="550" spans="1:79" ht="15.75" customHeight="1" x14ac:dyDescent="0.2">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c r="AA550" s="21"/>
      <c r="AB550" s="21"/>
      <c r="AC550" s="21"/>
      <c r="AD550" s="21"/>
      <c r="AE550" s="21"/>
      <c r="AF550" s="21"/>
      <c r="AG550" s="21"/>
      <c r="AH550" s="21"/>
      <c r="AI550" s="21"/>
      <c r="AJ550" s="21"/>
      <c r="AK550" s="21"/>
      <c r="AL550" s="21"/>
      <c r="AM550" s="21"/>
      <c r="AN550" s="21"/>
      <c r="AO550" s="21"/>
      <c r="AP550" s="21"/>
      <c r="AQ550" s="21"/>
      <c r="AR550" s="21"/>
      <c r="AS550" s="21"/>
      <c r="AT550" s="21"/>
      <c r="AU550" s="21"/>
      <c r="AV550" s="21"/>
      <c r="AW550" s="21"/>
      <c r="AX550" s="21"/>
      <c r="AY550" s="21"/>
      <c r="AZ550" s="21"/>
      <c r="BA550" s="21"/>
      <c r="BB550" s="21"/>
      <c r="BC550" s="21"/>
      <c r="BD550" s="21"/>
      <c r="BE550" s="21"/>
      <c r="BF550" s="21"/>
      <c r="BG550" s="21"/>
      <c r="BH550" s="21"/>
      <c r="BI550" s="21"/>
      <c r="BJ550" s="21"/>
      <c r="BK550" s="21"/>
      <c r="BL550" s="21"/>
      <c r="BM550" s="21"/>
      <c r="BN550" s="21"/>
      <c r="BO550" s="21"/>
      <c r="BP550" s="21"/>
      <c r="BQ550" s="21"/>
      <c r="BR550" s="21"/>
      <c r="BS550" s="21"/>
      <c r="BT550" s="21"/>
      <c r="BU550" s="21"/>
      <c r="BV550" s="21"/>
      <c r="BW550" s="21"/>
      <c r="BX550" s="21"/>
      <c r="BY550" s="21"/>
      <c r="BZ550" s="21"/>
      <c r="CA550" s="21"/>
    </row>
    <row r="551" spans="1:79" ht="15.75" customHeight="1" x14ac:dyDescent="0.2">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c r="AA551" s="21"/>
      <c r="AB551" s="21"/>
      <c r="AC551" s="21"/>
      <c r="AD551" s="21"/>
      <c r="AE551" s="21"/>
      <c r="AF551" s="21"/>
      <c r="AG551" s="21"/>
      <c r="AH551" s="21"/>
      <c r="AI551" s="21"/>
      <c r="AJ551" s="21"/>
      <c r="AK551" s="21"/>
      <c r="AL551" s="21"/>
      <c r="AM551" s="21"/>
      <c r="AN551" s="21"/>
      <c r="AO551" s="21"/>
      <c r="AP551" s="21"/>
      <c r="AQ551" s="21"/>
      <c r="AR551" s="21"/>
      <c r="AS551" s="21"/>
      <c r="AT551" s="21"/>
      <c r="AU551" s="21"/>
      <c r="AV551" s="21"/>
      <c r="AW551" s="21"/>
      <c r="AX551" s="21"/>
      <c r="AY551" s="21"/>
      <c r="AZ551" s="21"/>
      <c r="BA551" s="21"/>
      <c r="BB551" s="21"/>
      <c r="BC551" s="21"/>
      <c r="BD551" s="21"/>
      <c r="BE551" s="21"/>
      <c r="BF551" s="21"/>
      <c r="BG551" s="21"/>
      <c r="BH551" s="21"/>
      <c r="BI551" s="21"/>
      <c r="BJ551" s="21"/>
      <c r="BK551" s="21"/>
      <c r="BL551" s="21"/>
      <c r="BM551" s="21"/>
      <c r="BN551" s="21"/>
      <c r="BO551" s="21"/>
      <c r="BP551" s="21"/>
      <c r="BQ551" s="21"/>
      <c r="BR551" s="21"/>
      <c r="BS551" s="21"/>
      <c r="BT551" s="21"/>
      <c r="BU551" s="21"/>
      <c r="BV551" s="21"/>
      <c r="BW551" s="21"/>
      <c r="BX551" s="21"/>
      <c r="BY551" s="21"/>
      <c r="BZ551" s="21"/>
      <c r="CA551" s="21"/>
    </row>
    <row r="552" spans="1:79" ht="15.75" customHeight="1" x14ac:dyDescent="0.2">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c r="AA552" s="21"/>
      <c r="AB552" s="21"/>
      <c r="AC552" s="21"/>
      <c r="AD552" s="21"/>
      <c r="AE552" s="21"/>
      <c r="AF552" s="21"/>
      <c r="AG552" s="21"/>
      <c r="AH552" s="21"/>
      <c r="AI552" s="21"/>
      <c r="AJ552" s="21"/>
      <c r="AK552" s="21"/>
      <c r="AL552" s="21"/>
      <c r="AM552" s="21"/>
      <c r="AN552" s="21"/>
      <c r="AO552" s="21"/>
      <c r="AP552" s="21"/>
      <c r="AQ552" s="21"/>
      <c r="AR552" s="21"/>
      <c r="AS552" s="21"/>
      <c r="AT552" s="21"/>
      <c r="AU552" s="21"/>
      <c r="AV552" s="21"/>
      <c r="AW552" s="21"/>
      <c r="AX552" s="21"/>
      <c r="AY552" s="21"/>
      <c r="AZ552" s="21"/>
      <c r="BA552" s="21"/>
      <c r="BB552" s="21"/>
      <c r="BC552" s="21"/>
      <c r="BD552" s="21"/>
      <c r="BE552" s="21"/>
      <c r="BF552" s="21"/>
      <c r="BG552" s="21"/>
      <c r="BH552" s="21"/>
      <c r="BI552" s="21"/>
      <c r="BJ552" s="21"/>
      <c r="BK552" s="21"/>
      <c r="BL552" s="21"/>
      <c r="BM552" s="21"/>
      <c r="BN552" s="21"/>
      <c r="BO552" s="21"/>
      <c r="BP552" s="21"/>
      <c r="BQ552" s="21"/>
      <c r="BR552" s="21"/>
      <c r="BS552" s="21"/>
      <c r="BT552" s="21"/>
      <c r="BU552" s="21"/>
      <c r="BV552" s="21"/>
      <c r="BW552" s="21"/>
      <c r="BX552" s="21"/>
      <c r="BY552" s="21"/>
      <c r="BZ552" s="21"/>
      <c r="CA552" s="21"/>
    </row>
    <row r="553" spans="1:79" ht="15.75" customHeight="1" x14ac:dyDescent="0.2">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c r="AA553" s="21"/>
      <c r="AB553" s="21"/>
      <c r="AC553" s="21"/>
      <c r="AD553" s="21"/>
      <c r="AE553" s="21"/>
      <c r="AF553" s="21"/>
      <c r="AG553" s="21"/>
      <c r="AH553" s="21"/>
      <c r="AI553" s="21"/>
      <c r="AJ553" s="21"/>
      <c r="AK553" s="21"/>
      <c r="AL553" s="21"/>
      <c r="AM553" s="21"/>
      <c r="AN553" s="21"/>
      <c r="AO553" s="21"/>
      <c r="AP553" s="21"/>
      <c r="AQ553" s="21"/>
      <c r="AR553" s="21"/>
      <c r="AS553" s="21"/>
      <c r="AT553" s="21"/>
      <c r="AU553" s="21"/>
      <c r="AV553" s="21"/>
      <c r="AW553" s="21"/>
      <c r="AX553" s="21"/>
      <c r="AY553" s="21"/>
      <c r="AZ553" s="21"/>
      <c r="BA553" s="21"/>
      <c r="BB553" s="21"/>
      <c r="BC553" s="21"/>
      <c r="BD553" s="21"/>
      <c r="BE553" s="21"/>
      <c r="BF553" s="21"/>
      <c r="BG553" s="21"/>
      <c r="BH553" s="21"/>
      <c r="BI553" s="21"/>
      <c r="BJ553" s="21"/>
      <c r="BK553" s="21"/>
      <c r="BL553" s="21"/>
      <c r="BM553" s="21"/>
      <c r="BN553" s="21"/>
      <c r="BO553" s="21"/>
      <c r="BP553" s="21"/>
      <c r="BQ553" s="21"/>
      <c r="BR553" s="21"/>
      <c r="BS553" s="21"/>
      <c r="BT553" s="21"/>
      <c r="BU553" s="21"/>
      <c r="BV553" s="21"/>
      <c r="BW553" s="21"/>
      <c r="BX553" s="21"/>
      <c r="BY553" s="21"/>
      <c r="BZ553" s="21"/>
      <c r="CA553" s="21"/>
    </row>
    <row r="554" spans="1:79" ht="15.75" customHeight="1" x14ac:dyDescent="0.2">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c r="AA554" s="21"/>
      <c r="AB554" s="21"/>
      <c r="AC554" s="21"/>
      <c r="AD554" s="21"/>
      <c r="AE554" s="21"/>
      <c r="AF554" s="21"/>
      <c r="AG554" s="21"/>
      <c r="AH554" s="21"/>
      <c r="AI554" s="21"/>
      <c r="AJ554" s="21"/>
      <c r="AK554" s="21"/>
      <c r="AL554" s="21"/>
      <c r="AM554" s="21"/>
      <c r="AN554" s="21"/>
      <c r="AO554" s="21"/>
      <c r="AP554" s="21"/>
      <c r="AQ554" s="21"/>
      <c r="AR554" s="21"/>
      <c r="AS554" s="21"/>
      <c r="AT554" s="21"/>
      <c r="AU554" s="21"/>
      <c r="AV554" s="21"/>
      <c r="AW554" s="21"/>
      <c r="AX554" s="21"/>
      <c r="AY554" s="21"/>
      <c r="AZ554" s="21"/>
      <c r="BA554" s="21"/>
      <c r="BB554" s="21"/>
      <c r="BC554" s="21"/>
      <c r="BD554" s="21"/>
      <c r="BE554" s="21"/>
      <c r="BF554" s="21"/>
      <c r="BG554" s="21"/>
      <c r="BH554" s="21"/>
      <c r="BI554" s="21"/>
      <c r="BJ554" s="21"/>
      <c r="BK554" s="21"/>
      <c r="BL554" s="21"/>
      <c r="BM554" s="21"/>
      <c r="BN554" s="21"/>
      <c r="BO554" s="21"/>
      <c r="BP554" s="21"/>
      <c r="BQ554" s="21"/>
      <c r="BR554" s="21"/>
      <c r="BS554" s="21"/>
      <c r="BT554" s="21"/>
      <c r="BU554" s="21"/>
      <c r="BV554" s="21"/>
      <c r="BW554" s="21"/>
      <c r="BX554" s="21"/>
      <c r="BY554" s="21"/>
      <c r="BZ554" s="21"/>
      <c r="CA554" s="21"/>
    </row>
    <row r="555" spans="1:79" ht="15.75" customHeight="1" x14ac:dyDescent="0.2">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K555" s="21"/>
      <c r="AL555" s="21"/>
      <c r="AM555" s="21"/>
      <c r="AN555" s="21"/>
      <c r="AO555" s="21"/>
      <c r="AP555" s="21"/>
      <c r="AQ555" s="21"/>
      <c r="AR555" s="21"/>
      <c r="AS555" s="21"/>
      <c r="AT555" s="21"/>
      <c r="AU555" s="21"/>
      <c r="AV555" s="21"/>
      <c r="AW555" s="21"/>
      <c r="AX555" s="21"/>
      <c r="AY555" s="21"/>
      <c r="AZ555" s="21"/>
      <c r="BA555" s="21"/>
      <c r="BB555" s="21"/>
      <c r="BC555" s="21"/>
      <c r="BD555" s="21"/>
      <c r="BE555" s="21"/>
      <c r="BF555" s="21"/>
      <c r="BG555" s="21"/>
      <c r="BH555" s="21"/>
      <c r="BI555" s="21"/>
      <c r="BJ555" s="21"/>
      <c r="BK555" s="21"/>
      <c r="BL555" s="21"/>
      <c r="BM555" s="21"/>
      <c r="BN555" s="21"/>
      <c r="BO555" s="21"/>
      <c r="BP555" s="21"/>
      <c r="BQ555" s="21"/>
      <c r="BR555" s="21"/>
      <c r="BS555" s="21"/>
      <c r="BT555" s="21"/>
      <c r="BU555" s="21"/>
      <c r="BV555" s="21"/>
      <c r="BW555" s="21"/>
      <c r="BX555" s="21"/>
      <c r="BY555" s="21"/>
      <c r="BZ555" s="21"/>
      <c r="CA555" s="21"/>
    </row>
    <row r="556" spans="1:79" ht="15.75" customHeight="1" x14ac:dyDescent="0.2">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c r="AA556" s="21"/>
      <c r="AB556" s="21"/>
      <c r="AC556" s="21"/>
      <c r="AD556" s="21"/>
      <c r="AE556" s="21"/>
      <c r="AF556" s="21"/>
      <c r="AG556" s="21"/>
      <c r="AH556" s="21"/>
      <c r="AI556" s="21"/>
      <c r="AJ556" s="21"/>
      <c r="AK556" s="21"/>
      <c r="AL556" s="21"/>
      <c r="AM556" s="21"/>
      <c r="AN556" s="21"/>
      <c r="AO556" s="21"/>
      <c r="AP556" s="21"/>
      <c r="AQ556" s="21"/>
      <c r="AR556" s="21"/>
      <c r="AS556" s="21"/>
      <c r="AT556" s="21"/>
      <c r="AU556" s="21"/>
      <c r="AV556" s="21"/>
      <c r="AW556" s="21"/>
      <c r="AX556" s="21"/>
      <c r="AY556" s="21"/>
      <c r="AZ556" s="21"/>
      <c r="BA556" s="21"/>
      <c r="BB556" s="21"/>
      <c r="BC556" s="21"/>
      <c r="BD556" s="21"/>
      <c r="BE556" s="21"/>
      <c r="BF556" s="21"/>
      <c r="BG556" s="21"/>
      <c r="BH556" s="21"/>
      <c r="BI556" s="21"/>
      <c r="BJ556" s="21"/>
      <c r="BK556" s="21"/>
      <c r="BL556" s="21"/>
      <c r="BM556" s="21"/>
      <c r="BN556" s="21"/>
      <c r="BO556" s="21"/>
      <c r="BP556" s="21"/>
      <c r="BQ556" s="21"/>
      <c r="BR556" s="21"/>
      <c r="BS556" s="21"/>
      <c r="BT556" s="21"/>
      <c r="BU556" s="21"/>
      <c r="BV556" s="21"/>
      <c r="BW556" s="21"/>
      <c r="BX556" s="21"/>
      <c r="BY556" s="21"/>
      <c r="BZ556" s="21"/>
      <c r="CA556" s="21"/>
    </row>
    <row r="557" spans="1:79" ht="15.75" customHeight="1" x14ac:dyDescent="0.2">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c r="AA557" s="21"/>
      <c r="AB557" s="21"/>
      <c r="AC557" s="21"/>
      <c r="AD557" s="21"/>
      <c r="AE557" s="21"/>
      <c r="AF557" s="21"/>
      <c r="AG557" s="21"/>
      <c r="AH557" s="21"/>
      <c r="AI557" s="21"/>
      <c r="AJ557" s="21"/>
      <c r="AK557" s="21"/>
      <c r="AL557" s="21"/>
      <c r="AM557" s="21"/>
      <c r="AN557" s="21"/>
      <c r="AO557" s="21"/>
      <c r="AP557" s="21"/>
      <c r="AQ557" s="21"/>
      <c r="AR557" s="21"/>
      <c r="AS557" s="21"/>
      <c r="AT557" s="21"/>
      <c r="AU557" s="21"/>
      <c r="AV557" s="21"/>
      <c r="AW557" s="21"/>
      <c r="AX557" s="21"/>
      <c r="AY557" s="21"/>
      <c r="AZ557" s="21"/>
      <c r="BA557" s="21"/>
      <c r="BB557" s="21"/>
      <c r="BC557" s="21"/>
      <c r="BD557" s="21"/>
      <c r="BE557" s="21"/>
      <c r="BF557" s="21"/>
      <c r="BG557" s="21"/>
      <c r="BH557" s="21"/>
      <c r="BI557" s="21"/>
      <c r="BJ557" s="21"/>
      <c r="BK557" s="21"/>
      <c r="BL557" s="21"/>
      <c r="BM557" s="21"/>
      <c r="BN557" s="21"/>
      <c r="BO557" s="21"/>
      <c r="BP557" s="21"/>
      <c r="BQ557" s="21"/>
      <c r="BR557" s="21"/>
      <c r="BS557" s="21"/>
      <c r="BT557" s="21"/>
      <c r="BU557" s="21"/>
      <c r="BV557" s="21"/>
      <c r="BW557" s="21"/>
      <c r="BX557" s="21"/>
      <c r="BY557" s="21"/>
      <c r="BZ557" s="21"/>
      <c r="CA557" s="21"/>
    </row>
    <row r="558" spans="1:79" ht="15.75" customHeight="1" x14ac:dyDescent="0.2">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c r="AA558" s="21"/>
      <c r="AB558" s="21"/>
      <c r="AC558" s="21"/>
      <c r="AD558" s="21"/>
      <c r="AE558" s="21"/>
      <c r="AF558" s="21"/>
      <c r="AG558" s="21"/>
      <c r="AH558" s="21"/>
      <c r="AI558" s="21"/>
      <c r="AJ558" s="21"/>
      <c r="AK558" s="21"/>
      <c r="AL558" s="21"/>
      <c r="AM558" s="21"/>
      <c r="AN558" s="21"/>
      <c r="AO558" s="21"/>
      <c r="AP558" s="21"/>
      <c r="AQ558" s="21"/>
      <c r="AR558" s="21"/>
      <c r="AS558" s="21"/>
      <c r="AT558" s="21"/>
      <c r="AU558" s="21"/>
      <c r="AV558" s="21"/>
      <c r="AW558" s="21"/>
      <c r="AX558" s="21"/>
      <c r="AY558" s="21"/>
      <c r="AZ558" s="21"/>
      <c r="BA558" s="21"/>
      <c r="BB558" s="21"/>
      <c r="BC558" s="21"/>
      <c r="BD558" s="21"/>
      <c r="BE558" s="21"/>
      <c r="BF558" s="21"/>
      <c r="BG558" s="21"/>
      <c r="BH558" s="21"/>
      <c r="BI558" s="21"/>
      <c r="BJ558" s="21"/>
      <c r="BK558" s="21"/>
      <c r="BL558" s="21"/>
      <c r="BM558" s="21"/>
      <c r="BN558" s="21"/>
      <c r="BO558" s="21"/>
      <c r="BP558" s="21"/>
      <c r="BQ558" s="21"/>
      <c r="BR558" s="21"/>
      <c r="BS558" s="21"/>
      <c r="BT558" s="21"/>
      <c r="BU558" s="21"/>
      <c r="BV558" s="21"/>
      <c r="BW558" s="21"/>
      <c r="BX558" s="21"/>
      <c r="BY558" s="21"/>
      <c r="BZ558" s="21"/>
      <c r="CA558" s="21"/>
    </row>
    <row r="559" spans="1:79" ht="15.75" customHeight="1" x14ac:dyDescent="0.2">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c r="AA559" s="21"/>
      <c r="AB559" s="21"/>
      <c r="AC559" s="21"/>
      <c r="AD559" s="21"/>
      <c r="AE559" s="21"/>
      <c r="AF559" s="21"/>
      <c r="AG559" s="21"/>
      <c r="AH559" s="21"/>
      <c r="AI559" s="21"/>
      <c r="AJ559" s="21"/>
      <c r="AK559" s="21"/>
      <c r="AL559" s="21"/>
      <c r="AM559" s="21"/>
      <c r="AN559" s="21"/>
      <c r="AO559" s="21"/>
      <c r="AP559" s="21"/>
      <c r="AQ559" s="21"/>
      <c r="AR559" s="21"/>
      <c r="AS559" s="21"/>
      <c r="AT559" s="21"/>
      <c r="AU559" s="21"/>
      <c r="AV559" s="21"/>
      <c r="AW559" s="21"/>
      <c r="AX559" s="21"/>
      <c r="AY559" s="21"/>
      <c r="AZ559" s="21"/>
      <c r="BA559" s="21"/>
      <c r="BB559" s="21"/>
      <c r="BC559" s="21"/>
      <c r="BD559" s="21"/>
      <c r="BE559" s="21"/>
      <c r="BF559" s="21"/>
      <c r="BG559" s="21"/>
      <c r="BH559" s="21"/>
      <c r="BI559" s="21"/>
      <c r="BJ559" s="21"/>
      <c r="BK559" s="21"/>
      <c r="BL559" s="21"/>
      <c r="BM559" s="21"/>
      <c r="BN559" s="21"/>
      <c r="BO559" s="21"/>
      <c r="BP559" s="21"/>
      <c r="BQ559" s="21"/>
      <c r="BR559" s="21"/>
      <c r="BS559" s="21"/>
      <c r="BT559" s="21"/>
      <c r="BU559" s="21"/>
      <c r="BV559" s="21"/>
      <c r="BW559" s="21"/>
      <c r="BX559" s="21"/>
      <c r="BY559" s="21"/>
      <c r="BZ559" s="21"/>
      <c r="CA559" s="21"/>
    </row>
    <row r="560" spans="1:79" ht="15.75" customHeight="1" x14ac:dyDescent="0.2">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c r="AA560" s="21"/>
      <c r="AB560" s="21"/>
      <c r="AC560" s="21"/>
      <c r="AD560" s="21"/>
      <c r="AE560" s="21"/>
      <c r="AF560" s="21"/>
      <c r="AG560" s="21"/>
      <c r="AH560" s="21"/>
      <c r="AI560" s="21"/>
      <c r="AJ560" s="21"/>
      <c r="AK560" s="21"/>
      <c r="AL560" s="21"/>
      <c r="AM560" s="21"/>
      <c r="AN560" s="21"/>
      <c r="AO560" s="21"/>
      <c r="AP560" s="21"/>
      <c r="AQ560" s="21"/>
      <c r="AR560" s="21"/>
      <c r="AS560" s="21"/>
      <c r="AT560" s="21"/>
      <c r="AU560" s="21"/>
      <c r="AV560" s="21"/>
      <c r="AW560" s="21"/>
      <c r="AX560" s="21"/>
      <c r="AY560" s="21"/>
      <c r="AZ560" s="21"/>
      <c r="BA560" s="21"/>
      <c r="BB560" s="21"/>
      <c r="BC560" s="21"/>
      <c r="BD560" s="21"/>
      <c r="BE560" s="21"/>
      <c r="BF560" s="21"/>
      <c r="BG560" s="21"/>
      <c r="BH560" s="21"/>
      <c r="BI560" s="21"/>
      <c r="BJ560" s="21"/>
      <c r="BK560" s="21"/>
      <c r="BL560" s="21"/>
      <c r="BM560" s="21"/>
      <c r="BN560" s="21"/>
      <c r="BO560" s="21"/>
      <c r="BP560" s="21"/>
      <c r="BQ560" s="21"/>
      <c r="BR560" s="21"/>
      <c r="BS560" s="21"/>
      <c r="BT560" s="21"/>
      <c r="BU560" s="21"/>
      <c r="BV560" s="21"/>
      <c r="BW560" s="21"/>
      <c r="BX560" s="21"/>
      <c r="BY560" s="21"/>
      <c r="BZ560" s="21"/>
      <c r="CA560" s="21"/>
    </row>
    <row r="561" spans="1:79" ht="15.75" customHeight="1" x14ac:dyDescent="0.2">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c r="AA561" s="21"/>
      <c r="AB561" s="21"/>
      <c r="AC561" s="21"/>
      <c r="AD561" s="21"/>
      <c r="AE561" s="21"/>
      <c r="AF561" s="21"/>
      <c r="AG561" s="21"/>
      <c r="AH561" s="21"/>
      <c r="AI561" s="21"/>
      <c r="AJ561" s="21"/>
      <c r="AK561" s="21"/>
      <c r="AL561" s="21"/>
      <c r="AM561" s="21"/>
      <c r="AN561" s="21"/>
      <c r="AO561" s="21"/>
      <c r="AP561" s="21"/>
      <c r="AQ561" s="21"/>
      <c r="AR561" s="21"/>
      <c r="AS561" s="21"/>
      <c r="AT561" s="21"/>
      <c r="AU561" s="21"/>
      <c r="AV561" s="21"/>
      <c r="AW561" s="21"/>
      <c r="AX561" s="21"/>
      <c r="AY561" s="21"/>
      <c r="AZ561" s="21"/>
      <c r="BA561" s="21"/>
      <c r="BB561" s="21"/>
      <c r="BC561" s="21"/>
      <c r="BD561" s="21"/>
      <c r="BE561" s="21"/>
      <c r="BF561" s="21"/>
      <c r="BG561" s="21"/>
      <c r="BH561" s="21"/>
      <c r="BI561" s="21"/>
      <c r="BJ561" s="21"/>
      <c r="BK561" s="21"/>
      <c r="BL561" s="21"/>
      <c r="BM561" s="21"/>
      <c r="BN561" s="21"/>
      <c r="BO561" s="21"/>
      <c r="BP561" s="21"/>
      <c r="BQ561" s="21"/>
      <c r="BR561" s="21"/>
      <c r="BS561" s="21"/>
      <c r="BT561" s="21"/>
      <c r="BU561" s="21"/>
      <c r="BV561" s="21"/>
      <c r="BW561" s="21"/>
      <c r="BX561" s="21"/>
      <c r="BY561" s="21"/>
      <c r="BZ561" s="21"/>
      <c r="CA561" s="21"/>
    </row>
    <row r="562" spans="1:79" ht="15.75" customHeight="1" x14ac:dyDescent="0.2">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c r="AA562" s="21"/>
      <c r="AB562" s="21"/>
      <c r="AC562" s="21"/>
      <c r="AD562" s="21"/>
      <c r="AE562" s="21"/>
      <c r="AF562" s="21"/>
      <c r="AG562" s="21"/>
      <c r="AH562" s="21"/>
      <c r="AI562" s="21"/>
      <c r="AJ562" s="21"/>
      <c r="AK562" s="21"/>
      <c r="AL562" s="21"/>
      <c r="AM562" s="21"/>
      <c r="AN562" s="21"/>
      <c r="AO562" s="21"/>
      <c r="AP562" s="21"/>
      <c r="AQ562" s="21"/>
      <c r="AR562" s="21"/>
      <c r="AS562" s="21"/>
      <c r="AT562" s="21"/>
      <c r="AU562" s="21"/>
      <c r="AV562" s="21"/>
      <c r="AW562" s="21"/>
      <c r="AX562" s="21"/>
      <c r="AY562" s="21"/>
      <c r="AZ562" s="21"/>
      <c r="BA562" s="21"/>
      <c r="BB562" s="21"/>
      <c r="BC562" s="21"/>
      <c r="BD562" s="21"/>
      <c r="BE562" s="21"/>
      <c r="BF562" s="21"/>
      <c r="BG562" s="21"/>
      <c r="BH562" s="21"/>
      <c r="BI562" s="21"/>
      <c r="BJ562" s="21"/>
      <c r="BK562" s="21"/>
      <c r="BL562" s="21"/>
      <c r="BM562" s="21"/>
      <c r="BN562" s="21"/>
      <c r="BO562" s="21"/>
      <c r="BP562" s="21"/>
      <c r="BQ562" s="21"/>
      <c r="BR562" s="21"/>
      <c r="BS562" s="21"/>
      <c r="BT562" s="21"/>
      <c r="BU562" s="21"/>
      <c r="BV562" s="21"/>
      <c r="BW562" s="21"/>
      <c r="BX562" s="21"/>
      <c r="BY562" s="21"/>
      <c r="BZ562" s="21"/>
      <c r="CA562" s="21"/>
    </row>
    <row r="563" spans="1:79" ht="15.75" customHeight="1" x14ac:dyDescent="0.2">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c r="AA563" s="21"/>
      <c r="AB563" s="21"/>
      <c r="AC563" s="21"/>
      <c r="AD563" s="21"/>
      <c r="AE563" s="21"/>
      <c r="AF563" s="21"/>
      <c r="AG563" s="21"/>
      <c r="AH563" s="21"/>
      <c r="AI563" s="21"/>
      <c r="AJ563" s="21"/>
      <c r="AK563" s="21"/>
      <c r="AL563" s="21"/>
      <c r="AM563" s="21"/>
      <c r="AN563" s="21"/>
      <c r="AO563" s="21"/>
      <c r="AP563" s="21"/>
      <c r="AQ563" s="21"/>
      <c r="AR563" s="21"/>
      <c r="AS563" s="21"/>
      <c r="AT563" s="21"/>
      <c r="AU563" s="21"/>
      <c r="AV563" s="21"/>
      <c r="AW563" s="21"/>
      <c r="AX563" s="21"/>
      <c r="AY563" s="21"/>
      <c r="AZ563" s="21"/>
      <c r="BA563" s="21"/>
      <c r="BB563" s="21"/>
      <c r="BC563" s="21"/>
      <c r="BD563" s="21"/>
      <c r="BE563" s="21"/>
      <c r="BF563" s="21"/>
      <c r="BG563" s="21"/>
      <c r="BH563" s="21"/>
      <c r="BI563" s="21"/>
      <c r="BJ563" s="21"/>
      <c r="BK563" s="21"/>
      <c r="BL563" s="21"/>
      <c r="BM563" s="21"/>
      <c r="BN563" s="21"/>
      <c r="BO563" s="21"/>
      <c r="BP563" s="21"/>
      <c r="BQ563" s="21"/>
      <c r="BR563" s="21"/>
      <c r="BS563" s="21"/>
      <c r="BT563" s="21"/>
      <c r="BU563" s="21"/>
      <c r="BV563" s="21"/>
      <c r="BW563" s="21"/>
      <c r="BX563" s="21"/>
      <c r="BY563" s="21"/>
      <c r="BZ563" s="21"/>
      <c r="CA563" s="21"/>
    </row>
    <row r="564" spans="1:79" ht="15.75" customHeight="1" x14ac:dyDescent="0.2">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1"/>
      <c r="AL564" s="21"/>
      <c r="AM564" s="21"/>
      <c r="AN564" s="21"/>
      <c r="AO564" s="21"/>
      <c r="AP564" s="21"/>
      <c r="AQ564" s="21"/>
      <c r="AR564" s="21"/>
      <c r="AS564" s="21"/>
      <c r="AT564" s="21"/>
      <c r="AU564" s="21"/>
      <c r="AV564" s="21"/>
      <c r="AW564" s="21"/>
      <c r="AX564" s="21"/>
      <c r="AY564" s="21"/>
      <c r="AZ564" s="21"/>
      <c r="BA564" s="21"/>
      <c r="BB564" s="21"/>
      <c r="BC564" s="21"/>
      <c r="BD564" s="21"/>
      <c r="BE564" s="21"/>
      <c r="BF564" s="21"/>
      <c r="BG564" s="21"/>
      <c r="BH564" s="21"/>
      <c r="BI564" s="21"/>
      <c r="BJ564" s="21"/>
      <c r="BK564" s="21"/>
      <c r="BL564" s="21"/>
      <c r="BM564" s="21"/>
      <c r="BN564" s="21"/>
      <c r="BO564" s="21"/>
      <c r="BP564" s="21"/>
      <c r="BQ564" s="21"/>
      <c r="BR564" s="21"/>
      <c r="BS564" s="21"/>
      <c r="BT564" s="21"/>
      <c r="BU564" s="21"/>
      <c r="BV564" s="21"/>
      <c r="BW564" s="21"/>
      <c r="BX564" s="21"/>
      <c r="BY564" s="21"/>
      <c r="BZ564" s="21"/>
      <c r="CA564" s="21"/>
    </row>
    <row r="565" spans="1:79" ht="15.75" customHeight="1" x14ac:dyDescent="0.2">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c r="AA565" s="21"/>
      <c r="AB565" s="21"/>
      <c r="AC565" s="21"/>
      <c r="AD565" s="21"/>
      <c r="AE565" s="21"/>
      <c r="AF565" s="21"/>
      <c r="AG565" s="21"/>
      <c r="AH565" s="21"/>
      <c r="AI565" s="21"/>
      <c r="AJ565" s="21"/>
      <c r="AK565" s="21"/>
      <c r="AL565" s="21"/>
      <c r="AM565" s="21"/>
      <c r="AN565" s="21"/>
      <c r="AO565" s="21"/>
      <c r="AP565" s="21"/>
      <c r="AQ565" s="21"/>
      <c r="AR565" s="21"/>
      <c r="AS565" s="21"/>
      <c r="AT565" s="21"/>
      <c r="AU565" s="21"/>
      <c r="AV565" s="21"/>
      <c r="AW565" s="21"/>
      <c r="AX565" s="21"/>
      <c r="AY565" s="21"/>
      <c r="AZ565" s="21"/>
      <c r="BA565" s="21"/>
      <c r="BB565" s="21"/>
      <c r="BC565" s="21"/>
      <c r="BD565" s="21"/>
      <c r="BE565" s="21"/>
      <c r="BF565" s="21"/>
      <c r="BG565" s="21"/>
      <c r="BH565" s="21"/>
      <c r="BI565" s="21"/>
      <c r="BJ565" s="21"/>
      <c r="BK565" s="21"/>
      <c r="BL565" s="21"/>
      <c r="BM565" s="21"/>
      <c r="BN565" s="21"/>
      <c r="BO565" s="21"/>
      <c r="BP565" s="21"/>
      <c r="BQ565" s="21"/>
      <c r="BR565" s="21"/>
      <c r="BS565" s="21"/>
      <c r="BT565" s="21"/>
      <c r="BU565" s="21"/>
      <c r="BV565" s="21"/>
      <c r="BW565" s="21"/>
      <c r="BX565" s="21"/>
      <c r="BY565" s="21"/>
      <c r="BZ565" s="21"/>
      <c r="CA565" s="21"/>
    </row>
    <row r="566" spans="1:79" ht="15.75" customHeight="1" x14ac:dyDescent="0.2">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1"/>
      <c r="AL566" s="21"/>
      <c r="AM566" s="21"/>
      <c r="AN566" s="21"/>
      <c r="AO566" s="21"/>
      <c r="AP566" s="21"/>
      <c r="AQ566" s="21"/>
      <c r="AR566" s="21"/>
      <c r="AS566" s="21"/>
      <c r="AT566" s="21"/>
      <c r="AU566" s="21"/>
      <c r="AV566" s="21"/>
      <c r="AW566" s="21"/>
      <c r="AX566" s="21"/>
      <c r="AY566" s="21"/>
      <c r="AZ566" s="21"/>
      <c r="BA566" s="21"/>
      <c r="BB566" s="21"/>
      <c r="BC566" s="21"/>
      <c r="BD566" s="21"/>
      <c r="BE566" s="21"/>
      <c r="BF566" s="21"/>
      <c r="BG566" s="21"/>
      <c r="BH566" s="21"/>
      <c r="BI566" s="21"/>
      <c r="BJ566" s="21"/>
      <c r="BK566" s="21"/>
      <c r="BL566" s="21"/>
      <c r="BM566" s="21"/>
      <c r="BN566" s="21"/>
      <c r="BO566" s="21"/>
      <c r="BP566" s="21"/>
      <c r="BQ566" s="21"/>
      <c r="BR566" s="21"/>
      <c r="BS566" s="21"/>
      <c r="BT566" s="21"/>
      <c r="BU566" s="21"/>
      <c r="BV566" s="21"/>
      <c r="BW566" s="21"/>
      <c r="BX566" s="21"/>
      <c r="BY566" s="21"/>
      <c r="BZ566" s="21"/>
      <c r="CA566" s="21"/>
    </row>
    <row r="567" spans="1:79" ht="15.75" customHeight="1" x14ac:dyDescent="0.2">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1"/>
      <c r="AL567" s="21"/>
      <c r="AM567" s="21"/>
      <c r="AN567" s="21"/>
      <c r="AO567" s="21"/>
      <c r="AP567" s="21"/>
      <c r="AQ567" s="21"/>
      <c r="AR567" s="21"/>
      <c r="AS567" s="21"/>
      <c r="AT567" s="21"/>
      <c r="AU567" s="21"/>
      <c r="AV567" s="21"/>
      <c r="AW567" s="21"/>
      <c r="AX567" s="21"/>
      <c r="AY567" s="21"/>
      <c r="AZ567" s="21"/>
      <c r="BA567" s="21"/>
      <c r="BB567" s="21"/>
      <c r="BC567" s="21"/>
      <c r="BD567" s="21"/>
      <c r="BE567" s="21"/>
      <c r="BF567" s="21"/>
      <c r="BG567" s="21"/>
      <c r="BH567" s="21"/>
      <c r="BI567" s="21"/>
      <c r="BJ567" s="21"/>
      <c r="BK567" s="21"/>
      <c r="BL567" s="21"/>
      <c r="BM567" s="21"/>
      <c r="BN567" s="21"/>
      <c r="BO567" s="21"/>
      <c r="BP567" s="21"/>
      <c r="BQ567" s="21"/>
      <c r="BR567" s="21"/>
      <c r="BS567" s="21"/>
      <c r="BT567" s="21"/>
      <c r="BU567" s="21"/>
      <c r="BV567" s="21"/>
      <c r="BW567" s="21"/>
      <c r="BX567" s="21"/>
      <c r="BY567" s="21"/>
      <c r="BZ567" s="21"/>
      <c r="CA567" s="21"/>
    </row>
    <row r="568" spans="1:79" ht="15.75" customHeight="1" x14ac:dyDescent="0.2">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c r="AA568" s="21"/>
      <c r="AB568" s="21"/>
      <c r="AC568" s="21"/>
      <c r="AD568" s="21"/>
      <c r="AE568" s="21"/>
      <c r="AF568" s="21"/>
      <c r="AG568" s="21"/>
      <c r="AH568" s="21"/>
      <c r="AI568" s="21"/>
      <c r="AJ568" s="21"/>
      <c r="AK568" s="21"/>
      <c r="AL568" s="21"/>
      <c r="AM568" s="21"/>
      <c r="AN568" s="21"/>
      <c r="AO568" s="21"/>
      <c r="AP568" s="21"/>
      <c r="AQ568" s="21"/>
      <c r="AR568" s="21"/>
      <c r="AS568" s="21"/>
      <c r="AT568" s="21"/>
      <c r="AU568" s="21"/>
      <c r="AV568" s="21"/>
      <c r="AW568" s="21"/>
      <c r="AX568" s="21"/>
      <c r="AY568" s="21"/>
      <c r="AZ568" s="21"/>
      <c r="BA568" s="21"/>
      <c r="BB568" s="21"/>
      <c r="BC568" s="21"/>
      <c r="BD568" s="21"/>
      <c r="BE568" s="21"/>
      <c r="BF568" s="21"/>
      <c r="BG568" s="21"/>
      <c r="BH568" s="21"/>
      <c r="BI568" s="21"/>
      <c r="BJ568" s="21"/>
      <c r="BK568" s="21"/>
      <c r="BL568" s="21"/>
      <c r="BM568" s="21"/>
      <c r="BN568" s="21"/>
      <c r="BO568" s="21"/>
      <c r="BP568" s="21"/>
      <c r="BQ568" s="21"/>
      <c r="BR568" s="21"/>
      <c r="BS568" s="21"/>
      <c r="BT568" s="21"/>
      <c r="BU568" s="21"/>
      <c r="BV568" s="21"/>
      <c r="BW568" s="21"/>
      <c r="BX568" s="21"/>
      <c r="BY568" s="21"/>
      <c r="BZ568" s="21"/>
      <c r="CA568" s="21"/>
    </row>
    <row r="569" spans="1:79" ht="15.75" customHeight="1" x14ac:dyDescent="0.2">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c r="AA569" s="21"/>
      <c r="AB569" s="21"/>
      <c r="AC569" s="21"/>
      <c r="AD569" s="21"/>
      <c r="AE569" s="21"/>
      <c r="AF569" s="21"/>
      <c r="AG569" s="21"/>
      <c r="AH569" s="21"/>
      <c r="AI569" s="21"/>
      <c r="AJ569" s="21"/>
      <c r="AK569" s="21"/>
      <c r="AL569" s="21"/>
      <c r="AM569" s="21"/>
      <c r="AN569" s="21"/>
      <c r="AO569" s="21"/>
      <c r="AP569" s="21"/>
      <c r="AQ569" s="21"/>
      <c r="AR569" s="21"/>
      <c r="AS569" s="21"/>
      <c r="AT569" s="21"/>
      <c r="AU569" s="21"/>
      <c r="AV569" s="21"/>
      <c r="AW569" s="21"/>
      <c r="AX569" s="21"/>
      <c r="AY569" s="21"/>
      <c r="AZ569" s="21"/>
      <c r="BA569" s="21"/>
      <c r="BB569" s="21"/>
      <c r="BC569" s="21"/>
      <c r="BD569" s="21"/>
      <c r="BE569" s="21"/>
      <c r="BF569" s="21"/>
      <c r="BG569" s="21"/>
      <c r="BH569" s="21"/>
      <c r="BI569" s="21"/>
      <c r="BJ569" s="21"/>
      <c r="BK569" s="21"/>
      <c r="BL569" s="21"/>
      <c r="BM569" s="21"/>
      <c r="BN569" s="21"/>
      <c r="BO569" s="21"/>
      <c r="BP569" s="21"/>
      <c r="BQ569" s="21"/>
      <c r="BR569" s="21"/>
      <c r="BS569" s="21"/>
      <c r="BT569" s="21"/>
      <c r="BU569" s="21"/>
      <c r="BV569" s="21"/>
      <c r="BW569" s="21"/>
      <c r="BX569" s="21"/>
      <c r="BY569" s="21"/>
      <c r="BZ569" s="21"/>
      <c r="CA569" s="21"/>
    </row>
    <row r="570" spans="1:79" ht="15.75" customHeight="1" x14ac:dyDescent="0.2">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c r="AA570" s="21"/>
      <c r="AB570" s="21"/>
      <c r="AC570" s="21"/>
      <c r="AD570" s="21"/>
      <c r="AE570" s="21"/>
      <c r="AF570" s="21"/>
      <c r="AG570" s="21"/>
      <c r="AH570" s="21"/>
      <c r="AI570" s="21"/>
      <c r="AJ570" s="21"/>
      <c r="AK570" s="21"/>
      <c r="AL570" s="21"/>
      <c r="AM570" s="21"/>
      <c r="AN570" s="21"/>
      <c r="AO570" s="21"/>
      <c r="AP570" s="21"/>
      <c r="AQ570" s="21"/>
      <c r="AR570" s="21"/>
      <c r="AS570" s="21"/>
      <c r="AT570" s="21"/>
      <c r="AU570" s="21"/>
      <c r="AV570" s="21"/>
      <c r="AW570" s="21"/>
      <c r="AX570" s="21"/>
      <c r="AY570" s="21"/>
      <c r="AZ570" s="21"/>
      <c r="BA570" s="21"/>
      <c r="BB570" s="21"/>
      <c r="BC570" s="21"/>
      <c r="BD570" s="21"/>
      <c r="BE570" s="21"/>
      <c r="BF570" s="21"/>
      <c r="BG570" s="21"/>
      <c r="BH570" s="21"/>
      <c r="BI570" s="21"/>
      <c r="BJ570" s="21"/>
      <c r="BK570" s="21"/>
      <c r="BL570" s="21"/>
      <c r="BM570" s="21"/>
      <c r="BN570" s="21"/>
      <c r="BO570" s="21"/>
      <c r="BP570" s="21"/>
      <c r="BQ570" s="21"/>
      <c r="BR570" s="21"/>
      <c r="BS570" s="21"/>
      <c r="BT570" s="21"/>
      <c r="BU570" s="21"/>
      <c r="BV570" s="21"/>
      <c r="BW570" s="21"/>
      <c r="BX570" s="21"/>
      <c r="BY570" s="21"/>
      <c r="BZ570" s="21"/>
      <c r="CA570" s="21"/>
    </row>
    <row r="571" spans="1:79" ht="15.75" customHeight="1" x14ac:dyDescent="0.2">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c r="AA571" s="21"/>
      <c r="AB571" s="21"/>
      <c r="AC571" s="21"/>
      <c r="AD571" s="21"/>
      <c r="AE571" s="21"/>
      <c r="AF571" s="21"/>
      <c r="AG571" s="21"/>
      <c r="AH571" s="21"/>
      <c r="AI571" s="21"/>
      <c r="AJ571" s="21"/>
      <c r="AK571" s="21"/>
      <c r="AL571" s="21"/>
      <c r="AM571" s="21"/>
      <c r="AN571" s="21"/>
      <c r="AO571" s="21"/>
      <c r="AP571" s="21"/>
      <c r="AQ571" s="21"/>
      <c r="AR571" s="21"/>
      <c r="AS571" s="21"/>
      <c r="AT571" s="21"/>
      <c r="AU571" s="21"/>
      <c r="AV571" s="21"/>
      <c r="AW571" s="21"/>
      <c r="AX571" s="21"/>
      <c r="AY571" s="21"/>
      <c r="AZ571" s="21"/>
      <c r="BA571" s="21"/>
      <c r="BB571" s="21"/>
      <c r="BC571" s="21"/>
      <c r="BD571" s="21"/>
      <c r="BE571" s="21"/>
      <c r="BF571" s="21"/>
      <c r="BG571" s="21"/>
      <c r="BH571" s="21"/>
      <c r="BI571" s="21"/>
      <c r="BJ571" s="21"/>
      <c r="BK571" s="21"/>
      <c r="BL571" s="21"/>
      <c r="BM571" s="21"/>
      <c r="BN571" s="21"/>
      <c r="BO571" s="21"/>
      <c r="BP571" s="21"/>
      <c r="BQ571" s="21"/>
      <c r="BR571" s="21"/>
      <c r="BS571" s="21"/>
      <c r="BT571" s="21"/>
      <c r="BU571" s="21"/>
      <c r="BV571" s="21"/>
      <c r="BW571" s="21"/>
      <c r="BX571" s="21"/>
      <c r="BY571" s="21"/>
      <c r="BZ571" s="21"/>
      <c r="CA571" s="21"/>
    </row>
    <row r="572" spans="1:79" ht="15.75" customHeight="1" x14ac:dyDescent="0.2">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c r="AA572" s="21"/>
      <c r="AB572" s="21"/>
      <c r="AC572" s="21"/>
      <c r="AD572" s="21"/>
      <c r="AE572" s="21"/>
      <c r="AF572" s="21"/>
      <c r="AG572" s="21"/>
      <c r="AH572" s="21"/>
      <c r="AI572" s="21"/>
      <c r="AJ572" s="21"/>
      <c r="AK572" s="21"/>
      <c r="AL572" s="21"/>
      <c r="AM572" s="21"/>
      <c r="AN572" s="21"/>
      <c r="AO572" s="21"/>
      <c r="AP572" s="21"/>
      <c r="AQ572" s="21"/>
      <c r="AR572" s="21"/>
      <c r="AS572" s="21"/>
      <c r="AT572" s="21"/>
      <c r="AU572" s="21"/>
      <c r="AV572" s="21"/>
      <c r="AW572" s="21"/>
      <c r="AX572" s="21"/>
      <c r="AY572" s="21"/>
      <c r="AZ572" s="21"/>
      <c r="BA572" s="21"/>
      <c r="BB572" s="21"/>
      <c r="BC572" s="21"/>
      <c r="BD572" s="21"/>
      <c r="BE572" s="21"/>
      <c r="BF572" s="21"/>
      <c r="BG572" s="21"/>
      <c r="BH572" s="21"/>
      <c r="BI572" s="21"/>
      <c r="BJ572" s="21"/>
      <c r="BK572" s="21"/>
      <c r="BL572" s="21"/>
      <c r="BM572" s="21"/>
      <c r="BN572" s="21"/>
      <c r="BO572" s="21"/>
      <c r="BP572" s="21"/>
      <c r="BQ572" s="21"/>
      <c r="BR572" s="21"/>
      <c r="BS572" s="21"/>
      <c r="BT572" s="21"/>
      <c r="BU572" s="21"/>
      <c r="BV572" s="21"/>
      <c r="BW572" s="21"/>
      <c r="BX572" s="21"/>
      <c r="BY572" s="21"/>
      <c r="BZ572" s="21"/>
      <c r="CA572" s="21"/>
    </row>
    <row r="573" spans="1:79" ht="15.75" customHeight="1" x14ac:dyDescent="0.2">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c r="AA573" s="21"/>
      <c r="AB573" s="21"/>
      <c r="AC573" s="21"/>
      <c r="AD573" s="21"/>
      <c r="AE573" s="21"/>
      <c r="AF573" s="21"/>
      <c r="AG573" s="21"/>
      <c r="AH573" s="21"/>
      <c r="AI573" s="21"/>
      <c r="AJ573" s="21"/>
      <c r="AK573" s="21"/>
      <c r="AL573" s="21"/>
      <c r="AM573" s="21"/>
      <c r="AN573" s="21"/>
      <c r="AO573" s="21"/>
      <c r="AP573" s="21"/>
      <c r="AQ573" s="21"/>
      <c r="AR573" s="21"/>
      <c r="AS573" s="21"/>
      <c r="AT573" s="21"/>
      <c r="AU573" s="21"/>
      <c r="AV573" s="21"/>
      <c r="AW573" s="21"/>
      <c r="AX573" s="21"/>
      <c r="AY573" s="21"/>
      <c r="AZ573" s="21"/>
      <c r="BA573" s="21"/>
      <c r="BB573" s="21"/>
      <c r="BC573" s="21"/>
      <c r="BD573" s="21"/>
      <c r="BE573" s="21"/>
      <c r="BF573" s="21"/>
      <c r="BG573" s="21"/>
      <c r="BH573" s="21"/>
      <c r="BI573" s="21"/>
      <c r="BJ573" s="21"/>
      <c r="BK573" s="21"/>
      <c r="BL573" s="21"/>
      <c r="BM573" s="21"/>
      <c r="BN573" s="21"/>
      <c r="BO573" s="21"/>
      <c r="BP573" s="21"/>
      <c r="BQ573" s="21"/>
      <c r="BR573" s="21"/>
      <c r="BS573" s="21"/>
      <c r="BT573" s="21"/>
      <c r="BU573" s="21"/>
      <c r="BV573" s="21"/>
      <c r="BW573" s="21"/>
      <c r="BX573" s="21"/>
      <c r="BY573" s="21"/>
      <c r="BZ573" s="21"/>
      <c r="CA573" s="21"/>
    </row>
    <row r="574" spans="1:79" ht="15.75" customHeight="1" x14ac:dyDescent="0.2">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c r="AA574" s="21"/>
      <c r="AB574" s="21"/>
      <c r="AC574" s="21"/>
      <c r="AD574" s="21"/>
      <c r="AE574" s="21"/>
      <c r="AF574" s="21"/>
      <c r="AG574" s="21"/>
      <c r="AH574" s="21"/>
      <c r="AI574" s="21"/>
      <c r="AJ574" s="21"/>
      <c r="AK574" s="21"/>
      <c r="AL574" s="21"/>
      <c r="AM574" s="21"/>
      <c r="AN574" s="21"/>
      <c r="AO574" s="21"/>
      <c r="AP574" s="21"/>
      <c r="AQ574" s="21"/>
      <c r="AR574" s="21"/>
      <c r="AS574" s="21"/>
      <c r="AT574" s="21"/>
      <c r="AU574" s="21"/>
      <c r="AV574" s="21"/>
      <c r="AW574" s="21"/>
      <c r="AX574" s="21"/>
      <c r="AY574" s="21"/>
      <c r="AZ574" s="21"/>
      <c r="BA574" s="21"/>
      <c r="BB574" s="21"/>
      <c r="BC574" s="21"/>
      <c r="BD574" s="21"/>
      <c r="BE574" s="21"/>
      <c r="BF574" s="21"/>
      <c r="BG574" s="21"/>
      <c r="BH574" s="21"/>
      <c r="BI574" s="21"/>
      <c r="BJ574" s="21"/>
      <c r="BK574" s="21"/>
      <c r="BL574" s="21"/>
      <c r="BM574" s="21"/>
      <c r="BN574" s="21"/>
      <c r="BO574" s="21"/>
      <c r="BP574" s="21"/>
      <c r="BQ574" s="21"/>
      <c r="BR574" s="21"/>
      <c r="BS574" s="21"/>
      <c r="BT574" s="21"/>
      <c r="BU574" s="21"/>
      <c r="BV574" s="21"/>
      <c r="BW574" s="21"/>
      <c r="BX574" s="21"/>
      <c r="BY574" s="21"/>
      <c r="BZ574" s="21"/>
      <c r="CA574" s="21"/>
    </row>
    <row r="575" spans="1:79" ht="15.75" customHeight="1" x14ac:dyDescent="0.2">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21"/>
      <c r="AL575" s="21"/>
      <c r="AM575" s="21"/>
      <c r="AN575" s="21"/>
      <c r="AO575" s="21"/>
      <c r="AP575" s="21"/>
      <c r="AQ575" s="21"/>
      <c r="AR575" s="21"/>
      <c r="AS575" s="21"/>
      <c r="AT575" s="21"/>
      <c r="AU575" s="21"/>
      <c r="AV575" s="21"/>
      <c r="AW575" s="21"/>
      <c r="AX575" s="21"/>
      <c r="AY575" s="21"/>
      <c r="AZ575" s="21"/>
      <c r="BA575" s="21"/>
      <c r="BB575" s="21"/>
      <c r="BC575" s="21"/>
      <c r="BD575" s="21"/>
      <c r="BE575" s="21"/>
      <c r="BF575" s="21"/>
      <c r="BG575" s="21"/>
      <c r="BH575" s="21"/>
      <c r="BI575" s="21"/>
      <c r="BJ575" s="21"/>
      <c r="BK575" s="21"/>
      <c r="BL575" s="21"/>
      <c r="BM575" s="21"/>
      <c r="BN575" s="21"/>
      <c r="BO575" s="21"/>
      <c r="BP575" s="21"/>
      <c r="BQ575" s="21"/>
      <c r="BR575" s="21"/>
      <c r="BS575" s="21"/>
      <c r="BT575" s="21"/>
      <c r="BU575" s="21"/>
      <c r="BV575" s="21"/>
      <c r="BW575" s="21"/>
      <c r="BX575" s="21"/>
      <c r="BY575" s="21"/>
      <c r="BZ575" s="21"/>
      <c r="CA575" s="21"/>
    </row>
    <row r="576" spans="1:79" ht="15.75" customHeight="1" x14ac:dyDescent="0.2">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1"/>
      <c r="AL576" s="21"/>
      <c r="AM576" s="21"/>
      <c r="AN576" s="21"/>
      <c r="AO576" s="21"/>
      <c r="AP576" s="21"/>
      <c r="AQ576" s="21"/>
      <c r="AR576" s="21"/>
      <c r="AS576" s="21"/>
      <c r="AT576" s="21"/>
      <c r="AU576" s="21"/>
      <c r="AV576" s="21"/>
      <c r="AW576" s="21"/>
      <c r="AX576" s="21"/>
      <c r="AY576" s="21"/>
      <c r="AZ576" s="21"/>
      <c r="BA576" s="21"/>
      <c r="BB576" s="21"/>
      <c r="BC576" s="21"/>
      <c r="BD576" s="21"/>
      <c r="BE576" s="21"/>
      <c r="BF576" s="21"/>
      <c r="BG576" s="21"/>
      <c r="BH576" s="21"/>
      <c r="BI576" s="21"/>
      <c r="BJ576" s="21"/>
      <c r="BK576" s="21"/>
      <c r="BL576" s="21"/>
      <c r="BM576" s="21"/>
      <c r="BN576" s="21"/>
      <c r="BO576" s="21"/>
      <c r="BP576" s="21"/>
      <c r="BQ576" s="21"/>
      <c r="BR576" s="21"/>
      <c r="BS576" s="21"/>
      <c r="BT576" s="21"/>
      <c r="BU576" s="21"/>
      <c r="BV576" s="21"/>
      <c r="BW576" s="21"/>
      <c r="BX576" s="21"/>
      <c r="BY576" s="21"/>
      <c r="BZ576" s="21"/>
      <c r="CA576" s="21"/>
    </row>
    <row r="577" spans="1:79" ht="15.75" customHeight="1" x14ac:dyDescent="0.2">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1"/>
      <c r="AL577" s="21"/>
      <c r="AM577" s="21"/>
      <c r="AN577" s="21"/>
      <c r="AO577" s="21"/>
      <c r="AP577" s="21"/>
      <c r="AQ577" s="21"/>
      <c r="AR577" s="21"/>
      <c r="AS577" s="21"/>
      <c r="AT577" s="21"/>
      <c r="AU577" s="21"/>
      <c r="AV577" s="21"/>
      <c r="AW577" s="21"/>
      <c r="AX577" s="21"/>
      <c r="AY577" s="21"/>
      <c r="AZ577" s="21"/>
      <c r="BA577" s="21"/>
      <c r="BB577" s="21"/>
      <c r="BC577" s="21"/>
      <c r="BD577" s="21"/>
      <c r="BE577" s="21"/>
      <c r="BF577" s="21"/>
      <c r="BG577" s="21"/>
      <c r="BH577" s="21"/>
      <c r="BI577" s="21"/>
      <c r="BJ577" s="21"/>
      <c r="BK577" s="21"/>
      <c r="BL577" s="21"/>
      <c r="BM577" s="21"/>
      <c r="BN577" s="21"/>
      <c r="BO577" s="21"/>
      <c r="BP577" s="21"/>
      <c r="BQ577" s="21"/>
      <c r="BR577" s="21"/>
      <c r="BS577" s="21"/>
      <c r="BT577" s="21"/>
      <c r="BU577" s="21"/>
      <c r="BV577" s="21"/>
      <c r="BW577" s="21"/>
      <c r="BX577" s="21"/>
      <c r="BY577" s="21"/>
      <c r="BZ577" s="21"/>
      <c r="CA577" s="21"/>
    </row>
    <row r="578" spans="1:79" ht="15.75" customHeight="1" x14ac:dyDescent="0.2">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1"/>
      <c r="AL578" s="21"/>
      <c r="AM578" s="21"/>
      <c r="AN578" s="21"/>
      <c r="AO578" s="21"/>
      <c r="AP578" s="21"/>
      <c r="AQ578" s="21"/>
      <c r="AR578" s="21"/>
      <c r="AS578" s="21"/>
      <c r="AT578" s="21"/>
      <c r="AU578" s="21"/>
      <c r="AV578" s="21"/>
      <c r="AW578" s="21"/>
      <c r="AX578" s="21"/>
      <c r="AY578" s="21"/>
      <c r="AZ578" s="21"/>
      <c r="BA578" s="21"/>
      <c r="BB578" s="21"/>
      <c r="BC578" s="21"/>
      <c r="BD578" s="21"/>
      <c r="BE578" s="21"/>
      <c r="BF578" s="21"/>
      <c r="BG578" s="21"/>
      <c r="BH578" s="21"/>
      <c r="BI578" s="21"/>
      <c r="BJ578" s="21"/>
      <c r="BK578" s="21"/>
      <c r="BL578" s="21"/>
      <c r="BM578" s="21"/>
      <c r="BN578" s="21"/>
      <c r="BO578" s="21"/>
      <c r="BP578" s="21"/>
      <c r="BQ578" s="21"/>
      <c r="BR578" s="21"/>
      <c r="BS578" s="21"/>
      <c r="BT578" s="21"/>
      <c r="BU578" s="21"/>
      <c r="BV578" s="21"/>
      <c r="BW578" s="21"/>
      <c r="BX578" s="21"/>
      <c r="BY578" s="21"/>
      <c r="BZ578" s="21"/>
      <c r="CA578" s="21"/>
    </row>
    <row r="579" spans="1:79" ht="15.75" customHeight="1" x14ac:dyDescent="0.2">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1"/>
      <c r="AL579" s="21"/>
      <c r="AM579" s="21"/>
      <c r="AN579" s="21"/>
      <c r="AO579" s="21"/>
      <c r="AP579" s="21"/>
      <c r="AQ579" s="21"/>
      <c r="AR579" s="21"/>
      <c r="AS579" s="21"/>
      <c r="AT579" s="21"/>
      <c r="AU579" s="21"/>
      <c r="AV579" s="21"/>
      <c r="AW579" s="21"/>
      <c r="AX579" s="21"/>
      <c r="AY579" s="21"/>
      <c r="AZ579" s="21"/>
      <c r="BA579" s="21"/>
      <c r="BB579" s="21"/>
      <c r="BC579" s="21"/>
      <c r="BD579" s="21"/>
      <c r="BE579" s="21"/>
      <c r="BF579" s="21"/>
      <c r="BG579" s="21"/>
      <c r="BH579" s="21"/>
      <c r="BI579" s="21"/>
      <c r="BJ579" s="21"/>
      <c r="BK579" s="21"/>
      <c r="BL579" s="21"/>
      <c r="BM579" s="21"/>
      <c r="BN579" s="21"/>
      <c r="BO579" s="21"/>
      <c r="BP579" s="21"/>
      <c r="BQ579" s="21"/>
      <c r="BR579" s="21"/>
      <c r="BS579" s="21"/>
      <c r="BT579" s="21"/>
      <c r="BU579" s="21"/>
      <c r="BV579" s="21"/>
      <c r="BW579" s="21"/>
      <c r="BX579" s="21"/>
      <c r="BY579" s="21"/>
      <c r="BZ579" s="21"/>
      <c r="CA579" s="21"/>
    </row>
    <row r="580" spans="1:79" ht="15.75" customHeight="1" x14ac:dyDescent="0.2">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c r="AA580" s="21"/>
      <c r="AB580" s="21"/>
      <c r="AC580" s="21"/>
      <c r="AD580" s="21"/>
      <c r="AE580" s="21"/>
      <c r="AF580" s="21"/>
      <c r="AG580" s="21"/>
      <c r="AH580" s="21"/>
      <c r="AI580" s="21"/>
      <c r="AJ580" s="21"/>
      <c r="AK580" s="21"/>
      <c r="AL580" s="21"/>
      <c r="AM580" s="21"/>
      <c r="AN580" s="21"/>
      <c r="AO580" s="21"/>
      <c r="AP580" s="21"/>
      <c r="AQ580" s="21"/>
      <c r="AR580" s="21"/>
      <c r="AS580" s="21"/>
      <c r="AT580" s="21"/>
      <c r="AU580" s="21"/>
      <c r="AV580" s="21"/>
      <c r="AW580" s="21"/>
      <c r="AX580" s="21"/>
      <c r="AY580" s="21"/>
      <c r="AZ580" s="21"/>
      <c r="BA580" s="21"/>
      <c r="BB580" s="21"/>
      <c r="BC580" s="21"/>
      <c r="BD580" s="21"/>
      <c r="BE580" s="21"/>
      <c r="BF580" s="21"/>
      <c r="BG580" s="21"/>
      <c r="BH580" s="21"/>
      <c r="BI580" s="21"/>
      <c r="BJ580" s="21"/>
      <c r="BK580" s="21"/>
      <c r="BL580" s="21"/>
      <c r="BM580" s="21"/>
      <c r="BN580" s="21"/>
      <c r="BO580" s="21"/>
      <c r="BP580" s="21"/>
      <c r="BQ580" s="21"/>
      <c r="BR580" s="21"/>
      <c r="BS580" s="21"/>
      <c r="BT580" s="21"/>
      <c r="BU580" s="21"/>
      <c r="BV580" s="21"/>
      <c r="BW580" s="21"/>
      <c r="BX580" s="21"/>
      <c r="BY580" s="21"/>
      <c r="BZ580" s="21"/>
      <c r="CA580" s="21"/>
    </row>
    <row r="581" spans="1:79" ht="15.75" customHeight="1" x14ac:dyDescent="0.2">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1"/>
      <c r="AL581" s="21"/>
      <c r="AM581" s="21"/>
      <c r="AN581" s="21"/>
      <c r="AO581" s="21"/>
      <c r="AP581" s="21"/>
      <c r="AQ581" s="21"/>
      <c r="AR581" s="21"/>
      <c r="AS581" s="21"/>
      <c r="AT581" s="21"/>
      <c r="AU581" s="21"/>
      <c r="AV581" s="21"/>
      <c r="AW581" s="21"/>
      <c r="AX581" s="21"/>
      <c r="AY581" s="21"/>
      <c r="AZ581" s="21"/>
      <c r="BA581" s="21"/>
      <c r="BB581" s="21"/>
      <c r="BC581" s="21"/>
      <c r="BD581" s="21"/>
      <c r="BE581" s="21"/>
      <c r="BF581" s="21"/>
      <c r="BG581" s="21"/>
      <c r="BH581" s="21"/>
      <c r="BI581" s="21"/>
      <c r="BJ581" s="21"/>
      <c r="BK581" s="21"/>
      <c r="BL581" s="21"/>
      <c r="BM581" s="21"/>
      <c r="BN581" s="21"/>
      <c r="BO581" s="21"/>
      <c r="BP581" s="21"/>
      <c r="BQ581" s="21"/>
      <c r="BR581" s="21"/>
      <c r="BS581" s="21"/>
      <c r="BT581" s="21"/>
      <c r="BU581" s="21"/>
      <c r="BV581" s="21"/>
      <c r="BW581" s="21"/>
      <c r="BX581" s="21"/>
      <c r="BY581" s="21"/>
      <c r="BZ581" s="21"/>
      <c r="CA581" s="21"/>
    </row>
    <row r="582" spans="1:79" ht="15.75" customHeight="1" x14ac:dyDescent="0.2">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c r="AA582" s="21"/>
      <c r="AB582" s="21"/>
      <c r="AC582" s="21"/>
      <c r="AD582" s="21"/>
      <c r="AE582" s="21"/>
      <c r="AF582" s="21"/>
      <c r="AG582" s="21"/>
      <c r="AH582" s="21"/>
      <c r="AI582" s="21"/>
      <c r="AJ582" s="21"/>
      <c r="AK582" s="21"/>
      <c r="AL582" s="21"/>
      <c r="AM582" s="21"/>
      <c r="AN582" s="21"/>
      <c r="AO582" s="21"/>
      <c r="AP582" s="21"/>
      <c r="AQ582" s="21"/>
      <c r="AR582" s="21"/>
      <c r="AS582" s="21"/>
      <c r="AT582" s="21"/>
      <c r="AU582" s="21"/>
      <c r="AV582" s="21"/>
      <c r="AW582" s="21"/>
      <c r="AX582" s="21"/>
      <c r="AY582" s="21"/>
      <c r="AZ582" s="21"/>
      <c r="BA582" s="21"/>
      <c r="BB582" s="21"/>
      <c r="BC582" s="21"/>
      <c r="BD582" s="21"/>
      <c r="BE582" s="21"/>
      <c r="BF582" s="21"/>
      <c r="BG582" s="21"/>
      <c r="BH582" s="21"/>
      <c r="BI582" s="21"/>
      <c r="BJ582" s="21"/>
      <c r="BK582" s="21"/>
      <c r="BL582" s="21"/>
      <c r="BM582" s="21"/>
      <c r="BN582" s="21"/>
      <c r="BO582" s="21"/>
      <c r="BP582" s="21"/>
      <c r="BQ582" s="21"/>
      <c r="BR582" s="21"/>
      <c r="BS582" s="21"/>
      <c r="BT582" s="21"/>
      <c r="BU582" s="21"/>
      <c r="BV582" s="21"/>
      <c r="BW582" s="21"/>
      <c r="BX582" s="21"/>
      <c r="BY582" s="21"/>
      <c r="BZ582" s="21"/>
      <c r="CA582" s="21"/>
    </row>
    <row r="583" spans="1:79" ht="15.75" customHeight="1" x14ac:dyDescent="0.2">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c r="AA583" s="21"/>
      <c r="AB583" s="21"/>
      <c r="AC583" s="21"/>
      <c r="AD583" s="21"/>
      <c r="AE583" s="21"/>
      <c r="AF583" s="21"/>
      <c r="AG583" s="21"/>
      <c r="AH583" s="21"/>
      <c r="AI583" s="21"/>
      <c r="AJ583" s="21"/>
      <c r="AK583" s="21"/>
      <c r="AL583" s="21"/>
      <c r="AM583" s="21"/>
      <c r="AN583" s="21"/>
      <c r="AO583" s="21"/>
      <c r="AP583" s="21"/>
      <c r="AQ583" s="21"/>
      <c r="AR583" s="21"/>
      <c r="AS583" s="21"/>
      <c r="AT583" s="21"/>
      <c r="AU583" s="21"/>
      <c r="AV583" s="21"/>
      <c r="AW583" s="21"/>
      <c r="AX583" s="21"/>
      <c r="AY583" s="21"/>
      <c r="AZ583" s="21"/>
      <c r="BA583" s="21"/>
      <c r="BB583" s="21"/>
      <c r="BC583" s="21"/>
      <c r="BD583" s="21"/>
      <c r="BE583" s="21"/>
      <c r="BF583" s="21"/>
      <c r="BG583" s="21"/>
      <c r="BH583" s="21"/>
      <c r="BI583" s="21"/>
      <c r="BJ583" s="21"/>
      <c r="BK583" s="21"/>
      <c r="BL583" s="21"/>
      <c r="BM583" s="21"/>
      <c r="BN583" s="21"/>
      <c r="BO583" s="21"/>
      <c r="BP583" s="21"/>
      <c r="BQ583" s="21"/>
      <c r="BR583" s="21"/>
      <c r="BS583" s="21"/>
      <c r="BT583" s="21"/>
      <c r="BU583" s="21"/>
      <c r="BV583" s="21"/>
      <c r="BW583" s="21"/>
      <c r="BX583" s="21"/>
      <c r="BY583" s="21"/>
      <c r="BZ583" s="21"/>
      <c r="CA583" s="21"/>
    </row>
    <row r="584" spans="1:79" ht="15.75" customHeight="1" x14ac:dyDescent="0.2">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c r="AA584" s="21"/>
      <c r="AB584" s="21"/>
      <c r="AC584" s="21"/>
      <c r="AD584" s="21"/>
      <c r="AE584" s="21"/>
      <c r="AF584" s="21"/>
      <c r="AG584" s="21"/>
      <c r="AH584" s="21"/>
      <c r="AI584" s="21"/>
      <c r="AJ584" s="21"/>
      <c r="AK584" s="21"/>
      <c r="AL584" s="21"/>
      <c r="AM584" s="21"/>
      <c r="AN584" s="21"/>
      <c r="AO584" s="21"/>
      <c r="AP584" s="21"/>
      <c r="AQ584" s="21"/>
      <c r="AR584" s="21"/>
      <c r="AS584" s="21"/>
      <c r="AT584" s="21"/>
      <c r="AU584" s="21"/>
      <c r="AV584" s="21"/>
      <c r="AW584" s="21"/>
      <c r="AX584" s="21"/>
      <c r="AY584" s="21"/>
      <c r="AZ584" s="21"/>
      <c r="BA584" s="21"/>
      <c r="BB584" s="21"/>
      <c r="BC584" s="21"/>
      <c r="BD584" s="21"/>
      <c r="BE584" s="21"/>
      <c r="BF584" s="21"/>
      <c r="BG584" s="21"/>
      <c r="BH584" s="21"/>
      <c r="BI584" s="21"/>
      <c r="BJ584" s="21"/>
      <c r="BK584" s="21"/>
      <c r="BL584" s="21"/>
      <c r="BM584" s="21"/>
      <c r="BN584" s="21"/>
      <c r="BO584" s="21"/>
      <c r="BP584" s="21"/>
      <c r="BQ584" s="21"/>
      <c r="BR584" s="21"/>
      <c r="BS584" s="21"/>
      <c r="BT584" s="21"/>
      <c r="BU584" s="21"/>
      <c r="BV584" s="21"/>
      <c r="BW584" s="21"/>
      <c r="BX584" s="21"/>
      <c r="BY584" s="21"/>
      <c r="BZ584" s="21"/>
      <c r="CA584" s="21"/>
    </row>
    <row r="585" spans="1:79" ht="15.75" customHeight="1" x14ac:dyDescent="0.2">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1"/>
      <c r="AL585" s="21"/>
      <c r="AM585" s="21"/>
      <c r="AN585" s="21"/>
      <c r="AO585" s="21"/>
      <c r="AP585" s="21"/>
      <c r="AQ585" s="21"/>
      <c r="AR585" s="21"/>
      <c r="AS585" s="21"/>
      <c r="AT585" s="21"/>
      <c r="AU585" s="21"/>
      <c r="AV585" s="21"/>
      <c r="AW585" s="21"/>
      <c r="AX585" s="21"/>
      <c r="AY585" s="21"/>
      <c r="AZ585" s="21"/>
      <c r="BA585" s="21"/>
      <c r="BB585" s="21"/>
      <c r="BC585" s="21"/>
      <c r="BD585" s="21"/>
      <c r="BE585" s="21"/>
      <c r="BF585" s="21"/>
      <c r="BG585" s="21"/>
      <c r="BH585" s="21"/>
      <c r="BI585" s="21"/>
      <c r="BJ585" s="21"/>
      <c r="BK585" s="21"/>
      <c r="BL585" s="21"/>
      <c r="BM585" s="21"/>
      <c r="BN585" s="21"/>
      <c r="BO585" s="21"/>
      <c r="BP585" s="21"/>
      <c r="BQ585" s="21"/>
      <c r="BR585" s="21"/>
      <c r="BS585" s="21"/>
      <c r="BT585" s="21"/>
      <c r="BU585" s="21"/>
      <c r="BV585" s="21"/>
      <c r="BW585" s="21"/>
      <c r="BX585" s="21"/>
      <c r="BY585" s="21"/>
      <c r="BZ585" s="21"/>
      <c r="CA585" s="21"/>
    </row>
    <row r="586" spans="1:79" ht="15.75" customHeight="1" x14ac:dyDescent="0.2">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c r="AA586" s="21"/>
      <c r="AB586" s="21"/>
      <c r="AC586" s="21"/>
      <c r="AD586" s="21"/>
      <c r="AE586" s="21"/>
      <c r="AF586" s="21"/>
      <c r="AG586" s="21"/>
      <c r="AH586" s="21"/>
      <c r="AI586" s="21"/>
      <c r="AJ586" s="21"/>
      <c r="AK586" s="21"/>
      <c r="AL586" s="21"/>
      <c r="AM586" s="21"/>
      <c r="AN586" s="21"/>
      <c r="AO586" s="21"/>
      <c r="AP586" s="21"/>
      <c r="AQ586" s="21"/>
      <c r="AR586" s="21"/>
      <c r="AS586" s="21"/>
      <c r="AT586" s="21"/>
      <c r="AU586" s="21"/>
      <c r="AV586" s="21"/>
      <c r="AW586" s="21"/>
      <c r="AX586" s="21"/>
      <c r="AY586" s="21"/>
      <c r="AZ586" s="21"/>
      <c r="BA586" s="21"/>
      <c r="BB586" s="21"/>
      <c r="BC586" s="21"/>
      <c r="BD586" s="21"/>
      <c r="BE586" s="21"/>
      <c r="BF586" s="21"/>
      <c r="BG586" s="21"/>
      <c r="BH586" s="21"/>
      <c r="BI586" s="21"/>
      <c r="BJ586" s="21"/>
      <c r="BK586" s="21"/>
      <c r="BL586" s="21"/>
      <c r="BM586" s="21"/>
      <c r="BN586" s="21"/>
      <c r="BO586" s="21"/>
      <c r="BP586" s="21"/>
      <c r="BQ586" s="21"/>
      <c r="BR586" s="21"/>
      <c r="BS586" s="21"/>
      <c r="BT586" s="21"/>
      <c r="BU586" s="21"/>
      <c r="BV586" s="21"/>
      <c r="BW586" s="21"/>
      <c r="BX586" s="21"/>
      <c r="BY586" s="21"/>
      <c r="BZ586" s="21"/>
      <c r="CA586" s="21"/>
    </row>
    <row r="587" spans="1:79" ht="15.75" customHeight="1" x14ac:dyDescent="0.2">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c r="AA587" s="21"/>
      <c r="AB587" s="21"/>
      <c r="AC587" s="21"/>
      <c r="AD587" s="21"/>
      <c r="AE587" s="21"/>
      <c r="AF587" s="21"/>
      <c r="AG587" s="21"/>
      <c r="AH587" s="21"/>
      <c r="AI587" s="21"/>
      <c r="AJ587" s="21"/>
      <c r="AK587" s="21"/>
      <c r="AL587" s="21"/>
      <c r="AM587" s="21"/>
      <c r="AN587" s="21"/>
      <c r="AO587" s="21"/>
      <c r="AP587" s="21"/>
      <c r="AQ587" s="21"/>
      <c r="AR587" s="21"/>
      <c r="AS587" s="21"/>
      <c r="AT587" s="21"/>
      <c r="AU587" s="21"/>
      <c r="AV587" s="21"/>
      <c r="AW587" s="21"/>
      <c r="AX587" s="21"/>
      <c r="AY587" s="21"/>
      <c r="AZ587" s="21"/>
      <c r="BA587" s="21"/>
      <c r="BB587" s="21"/>
      <c r="BC587" s="21"/>
      <c r="BD587" s="21"/>
      <c r="BE587" s="21"/>
      <c r="BF587" s="21"/>
      <c r="BG587" s="21"/>
      <c r="BH587" s="21"/>
      <c r="BI587" s="21"/>
      <c r="BJ587" s="21"/>
      <c r="BK587" s="21"/>
      <c r="BL587" s="21"/>
      <c r="BM587" s="21"/>
      <c r="BN587" s="21"/>
      <c r="BO587" s="21"/>
      <c r="BP587" s="21"/>
      <c r="BQ587" s="21"/>
      <c r="BR587" s="21"/>
      <c r="BS587" s="21"/>
      <c r="BT587" s="21"/>
      <c r="BU587" s="21"/>
      <c r="BV587" s="21"/>
      <c r="BW587" s="21"/>
      <c r="BX587" s="21"/>
      <c r="BY587" s="21"/>
      <c r="BZ587" s="21"/>
      <c r="CA587" s="21"/>
    </row>
    <row r="588" spans="1:79" ht="15.75" customHeight="1" x14ac:dyDescent="0.2">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c r="AA588" s="21"/>
      <c r="AB588" s="21"/>
      <c r="AC588" s="21"/>
      <c r="AD588" s="21"/>
      <c r="AE588" s="21"/>
      <c r="AF588" s="21"/>
      <c r="AG588" s="21"/>
      <c r="AH588" s="21"/>
      <c r="AI588" s="21"/>
      <c r="AJ588" s="21"/>
      <c r="AK588" s="21"/>
      <c r="AL588" s="21"/>
      <c r="AM588" s="21"/>
      <c r="AN588" s="21"/>
      <c r="AO588" s="21"/>
      <c r="AP588" s="21"/>
      <c r="AQ588" s="21"/>
      <c r="AR588" s="21"/>
      <c r="AS588" s="21"/>
      <c r="AT588" s="21"/>
      <c r="AU588" s="21"/>
      <c r="AV588" s="21"/>
      <c r="AW588" s="21"/>
      <c r="AX588" s="21"/>
      <c r="AY588" s="21"/>
      <c r="AZ588" s="21"/>
      <c r="BA588" s="21"/>
      <c r="BB588" s="21"/>
      <c r="BC588" s="21"/>
      <c r="BD588" s="21"/>
      <c r="BE588" s="21"/>
      <c r="BF588" s="21"/>
      <c r="BG588" s="21"/>
      <c r="BH588" s="21"/>
      <c r="BI588" s="21"/>
      <c r="BJ588" s="21"/>
      <c r="BK588" s="21"/>
      <c r="BL588" s="21"/>
      <c r="BM588" s="21"/>
      <c r="BN588" s="21"/>
      <c r="BO588" s="21"/>
      <c r="BP588" s="21"/>
      <c r="BQ588" s="21"/>
      <c r="BR588" s="21"/>
      <c r="BS588" s="21"/>
      <c r="BT588" s="21"/>
      <c r="BU588" s="21"/>
      <c r="BV588" s="21"/>
      <c r="BW588" s="21"/>
      <c r="BX588" s="21"/>
      <c r="BY588" s="21"/>
      <c r="BZ588" s="21"/>
      <c r="CA588" s="21"/>
    </row>
    <row r="589" spans="1:79" ht="15.75" customHeight="1" x14ac:dyDescent="0.2">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c r="AA589" s="21"/>
      <c r="AB589" s="21"/>
      <c r="AC589" s="21"/>
      <c r="AD589" s="21"/>
      <c r="AE589" s="21"/>
      <c r="AF589" s="21"/>
      <c r="AG589" s="21"/>
      <c r="AH589" s="21"/>
      <c r="AI589" s="21"/>
      <c r="AJ589" s="21"/>
      <c r="AK589" s="21"/>
      <c r="AL589" s="21"/>
      <c r="AM589" s="21"/>
      <c r="AN589" s="21"/>
      <c r="AO589" s="21"/>
      <c r="AP589" s="21"/>
      <c r="AQ589" s="21"/>
      <c r="AR589" s="21"/>
      <c r="AS589" s="21"/>
      <c r="AT589" s="21"/>
      <c r="AU589" s="21"/>
      <c r="AV589" s="21"/>
      <c r="AW589" s="21"/>
      <c r="AX589" s="21"/>
      <c r="AY589" s="21"/>
      <c r="AZ589" s="21"/>
      <c r="BA589" s="21"/>
      <c r="BB589" s="21"/>
      <c r="BC589" s="21"/>
      <c r="BD589" s="21"/>
      <c r="BE589" s="21"/>
      <c r="BF589" s="21"/>
      <c r="BG589" s="21"/>
      <c r="BH589" s="21"/>
      <c r="BI589" s="21"/>
      <c r="BJ589" s="21"/>
      <c r="BK589" s="21"/>
      <c r="BL589" s="21"/>
      <c r="BM589" s="21"/>
      <c r="BN589" s="21"/>
      <c r="BO589" s="21"/>
      <c r="BP589" s="21"/>
      <c r="BQ589" s="21"/>
      <c r="BR589" s="21"/>
      <c r="BS589" s="21"/>
      <c r="BT589" s="21"/>
      <c r="BU589" s="21"/>
      <c r="BV589" s="21"/>
      <c r="BW589" s="21"/>
      <c r="BX589" s="21"/>
      <c r="BY589" s="21"/>
      <c r="BZ589" s="21"/>
      <c r="CA589" s="21"/>
    </row>
    <row r="590" spans="1:79" ht="15.75" customHeight="1" x14ac:dyDescent="0.2">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c r="AA590" s="21"/>
      <c r="AB590" s="21"/>
      <c r="AC590" s="21"/>
      <c r="AD590" s="21"/>
      <c r="AE590" s="21"/>
      <c r="AF590" s="21"/>
      <c r="AG590" s="21"/>
      <c r="AH590" s="21"/>
      <c r="AI590" s="21"/>
      <c r="AJ590" s="21"/>
      <c r="AK590" s="21"/>
      <c r="AL590" s="21"/>
      <c r="AM590" s="21"/>
      <c r="AN590" s="21"/>
      <c r="AO590" s="21"/>
      <c r="AP590" s="21"/>
      <c r="AQ590" s="21"/>
      <c r="AR590" s="21"/>
      <c r="AS590" s="21"/>
      <c r="AT590" s="21"/>
      <c r="AU590" s="21"/>
      <c r="AV590" s="21"/>
      <c r="AW590" s="21"/>
      <c r="AX590" s="21"/>
      <c r="AY590" s="21"/>
      <c r="AZ590" s="21"/>
      <c r="BA590" s="21"/>
      <c r="BB590" s="21"/>
      <c r="BC590" s="21"/>
      <c r="BD590" s="21"/>
      <c r="BE590" s="21"/>
      <c r="BF590" s="21"/>
      <c r="BG590" s="21"/>
      <c r="BH590" s="21"/>
      <c r="BI590" s="21"/>
      <c r="BJ590" s="21"/>
      <c r="BK590" s="21"/>
      <c r="BL590" s="21"/>
      <c r="BM590" s="21"/>
      <c r="BN590" s="21"/>
      <c r="BO590" s="21"/>
      <c r="BP590" s="21"/>
      <c r="BQ590" s="21"/>
      <c r="BR590" s="21"/>
      <c r="BS590" s="21"/>
      <c r="BT590" s="21"/>
      <c r="BU590" s="21"/>
      <c r="BV590" s="21"/>
      <c r="BW590" s="21"/>
      <c r="BX590" s="21"/>
      <c r="BY590" s="21"/>
      <c r="BZ590" s="21"/>
      <c r="CA590" s="21"/>
    </row>
    <row r="591" spans="1:79" ht="15.75" customHeight="1" x14ac:dyDescent="0.2">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c r="AA591" s="21"/>
      <c r="AB591" s="21"/>
      <c r="AC591" s="21"/>
      <c r="AD591" s="21"/>
      <c r="AE591" s="21"/>
      <c r="AF591" s="21"/>
      <c r="AG591" s="21"/>
      <c r="AH591" s="21"/>
      <c r="AI591" s="21"/>
      <c r="AJ591" s="21"/>
      <c r="AK591" s="21"/>
      <c r="AL591" s="21"/>
      <c r="AM591" s="21"/>
      <c r="AN591" s="21"/>
      <c r="AO591" s="21"/>
      <c r="AP591" s="21"/>
      <c r="AQ591" s="21"/>
      <c r="AR591" s="21"/>
      <c r="AS591" s="21"/>
      <c r="AT591" s="21"/>
      <c r="AU591" s="21"/>
      <c r="AV591" s="21"/>
      <c r="AW591" s="21"/>
      <c r="AX591" s="21"/>
      <c r="AY591" s="21"/>
      <c r="AZ591" s="21"/>
      <c r="BA591" s="21"/>
      <c r="BB591" s="21"/>
      <c r="BC591" s="21"/>
      <c r="BD591" s="21"/>
      <c r="BE591" s="21"/>
      <c r="BF591" s="21"/>
      <c r="BG591" s="21"/>
      <c r="BH591" s="21"/>
      <c r="BI591" s="21"/>
      <c r="BJ591" s="21"/>
      <c r="BK591" s="21"/>
      <c r="BL591" s="21"/>
      <c r="BM591" s="21"/>
      <c r="BN591" s="21"/>
      <c r="BO591" s="21"/>
      <c r="BP591" s="21"/>
      <c r="BQ591" s="21"/>
      <c r="BR591" s="21"/>
      <c r="BS591" s="21"/>
      <c r="BT591" s="21"/>
      <c r="BU591" s="21"/>
      <c r="BV591" s="21"/>
      <c r="BW591" s="21"/>
      <c r="BX591" s="21"/>
      <c r="BY591" s="21"/>
      <c r="BZ591" s="21"/>
      <c r="CA591" s="21"/>
    </row>
    <row r="592" spans="1:79" ht="15.75" customHeight="1" x14ac:dyDescent="0.2">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c r="AA592" s="21"/>
      <c r="AB592" s="21"/>
      <c r="AC592" s="21"/>
      <c r="AD592" s="21"/>
      <c r="AE592" s="21"/>
      <c r="AF592" s="21"/>
      <c r="AG592" s="21"/>
      <c r="AH592" s="21"/>
      <c r="AI592" s="21"/>
      <c r="AJ592" s="21"/>
      <c r="AK592" s="21"/>
      <c r="AL592" s="21"/>
      <c r="AM592" s="21"/>
      <c r="AN592" s="21"/>
      <c r="AO592" s="21"/>
      <c r="AP592" s="21"/>
      <c r="AQ592" s="21"/>
      <c r="AR592" s="21"/>
      <c r="AS592" s="21"/>
      <c r="AT592" s="21"/>
      <c r="AU592" s="21"/>
      <c r="AV592" s="21"/>
      <c r="AW592" s="21"/>
      <c r="AX592" s="21"/>
      <c r="AY592" s="21"/>
      <c r="AZ592" s="21"/>
      <c r="BA592" s="21"/>
      <c r="BB592" s="21"/>
      <c r="BC592" s="21"/>
      <c r="BD592" s="21"/>
      <c r="BE592" s="21"/>
      <c r="BF592" s="21"/>
      <c r="BG592" s="21"/>
      <c r="BH592" s="21"/>
      <c r="BI592" s="21"/>
      <c r="BJ592" s="21"/>
      <c r="BK592" s="21"/>
      <c r="BL592" s="21"/>
      <c r="BM592" s="21"/>
      <c r="BN592" s="21"/>
      <c r="BO592" s="21"/>
      <c r="BP592" s="21"/>
      <c r="BQ592" s="21"/>
      <c r="BR592" s="21"/>
      <c r="BS592" s="21"/>
      <c r="BT592" s="21"/>
      <c r="BU592" s="21"/>
      <c r="BV592" s="21"/>
      <c r="BW592" s="21"/>
      <c r="BX592" s="21"/>
      <c r="BY592" s="21"/>
      <c r="BZ592" s="21"/>
      <c r="CA592" s="21"/>
    </row>
    <row r="593" spans="1:79" ht="15.75" customHeight="1" x14ac:dyDescent="0.2">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c r="AA593" s="21"/>
      <c r="AB593" s="21"/>
      <c r="AC593" s="21"/>
      <c r="AD593" s="21"/>
      <c r="AE593" s="21"/>
      <c r="AF593" s="21"/>
      <c r="AG593" s="21"/>
      <c r="AH593" s="21"/>
      <c r="AI593" s="21"/>
      <c r="AJ593" s="21"/>
      <c r="AK593" s="21"/>
      <c r="AL593" s="21"/>
      <c r="AM593" s="21"/>
      <c r="AN593" s="21"/>
      <c r="AO593" s="21"/>
      <c r="AP593" s="21"/>
      <c r="AQ593" s="21"/>
      <c r="AR593" s="21"/>
      <c r="AS593" s="21"/>
      <c r="AT593" s="21"/>
      <c r="AU593" s="21"/>
      <c r="AV593" s="21"/>
      <c r="AW593" s="21"/>
      <c r="AX593" s="21"/>
      <c r="AY593" s="21"/>
      <c r="AZ593" s="21"/>
      <c r="BA593" s="21"/>
      <c r="BB593" s="21"/>
      <c r="BC593" s="21"/>
      <c r="BD593" s="21"/>
      <c r="BE593" s="21"/>
      <c r="BF593" s="21"/>
      <c r="BG593" s="21"/>
      <c r="BH593" s="21"/>
      <c r="BI593" s="21"/>
      <c r="BJ593" s="21"/>
      <c r="BK593" s="21"/>
      <c r="BL593" s="21"/>
      <c r="BM593" s="21"/>
      <c r="BN593" s="21"/>
      <c r="BO593" s="21"/>
      <c r="BP593" s="21"/>
      <c r="BQ593" s="21"/>
      <c r="BR593" s="21"/>
      <c r="BS593" s="21"/>
      <c r="BT593" s="21"/>
      <c r="BU593" s="21"/>
      <c r="BV593" s="21"/>
      <c r="BW593" s="21"/>
      <c r="BX593" s="21"/>
      <c r="BY593" s="21"/>
      <c r="BZ593" s="21"/>
      <c r="CA593" s="21"/>
    </row>
    <row r="594" spans="1:79" ht="15.75" customHeight="1" x14ac:dyDescent="0.2">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c r="AA594" s="21"/>
      <c r="AB594" s="21"/>
      <c r="AC594" s="21"/>
      <c r="AD594" s="21"/>
      <c r="AE594" s="21"/>
      <c r="AF594" s="21"/>
      <c r="AG594" s="21"/>
      <c r="AH594" s="21"/>
      <c r="AI594" s="21"/>
      <c r="AJ594" s="21"/>
      <c r="AK594" s="21"/>
      <c r="AL594" s="21"/>
      <c r="AM594" s="21"/>
      <c r="AN594" s="21"/>
      <c r="AO594" s="21"/>
      <c r="AP594" s="21"/>
      <c r="AQ594" s="21"/>
      <c r="AR594" s="21"/>
      <c r="AS594" s="21"/>
      <c r="AT594" s="21"/>
      <c r="AU594" s="21"/>
      <c r="AV594" s="21"/>
      <c r="AW594" s="21"/>
      <c r="AX594" s="21"/>
      <c r="AY594" s="21"/>
      <c r="AZ594" s="21"/>
      <c r="BA594" s="21"/>
      <c r="BB594" s="21"/>
      <c r="BC594" s="21"/>
      <c r="BD594" s="21"/>
      <c r="BE594" s="21"/>
      <c r="BF594" s="21"/>
      <c r="BG594" s="21"/>
      <c r="BH594" s="21"/>
      <c r="BI594" s="21"/>
      <c r="BJ594" s="21"/>
      <c r="BK594" s="21"/>
      <c r="BL594" s="21"/>
      <c r="BM594" s="21"/>
      <c r="BN594" s="21"/>
      <c r="BO594" s="21"/>
      <c r="BP594" s="21"/>
      <c r="BQ594" s="21"/>
      <c r="BR594" s="21"/>
      <c r="BS594" s="21"/>
      <c r="BT594" s="21"/>
      <c r="BU594" s="21"/>
      <c r="BV594" s="21"/>
      <c r="BW594" s="21"/>
      <c r="BX594" s="21"/>
      <c r="BY594" s="21"/>
      <c r="BZ594" s="21"/>
      <c r="CA594" s="21"/>
    </row>
    <row r="595" spans="1:79" ht="15.75" customHeight="1" x14ac:dyDescent="0.2">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c r="AA595" s="21"/>
      <c r="AB595" s="21"/>
      <c r="AC595" s="21"/>
      <c r="AD595" s="21"/>
      <c r="AE595" s="21"/>
      <c r="AF595" s="21"/>
      <c r="AG595" s="21"/>
      <c r="AH595" s="21"/>
      <c r="AI595" s="21"/>
      <c r="AJ595" s="21"/>
      <c r="AK595" s="21"/>
      <c r="AL595" s="21"/>
      <c r="AM595" s="21"/>
      <c r="AN595" s="21"/>
      <c r="AO595" s="21"/>
      <c r="AP595" s="21"/>
      <c r="AQ595" s="21"/>
      <c r="AR595" s="21"/>
      <c r="AS595" s="21"/>
      <c r="AT595" s="21"/>
      <c r="AU595" s="21"/>
      <c r="AV595" s="21"/>
      <c r="AW595" s="21"/>
      <c r="AX595" s="21"/>
      <c r="AY595" s="21"/>
      <c r="AZ595" s="21"/>
      <c r="BA595" s="21"/>
      <c r="BB595" s="21"/>
      <c r="BC595" s="21"/>
      <c r="BD595" s="21"/>
      <c r="BE595" s="21"/>
      <c r="BF595" s="21"/>
      <c r="BG595" s="21"/>
      <c r="BH595" s="21"/>
      <c r="BI595" s="21"/>
      <c r="BJ595" s="21"/>
      <c r="BK595" s="21"/>
      <c r="BL595" s="21"/>
      <c r="BM595" s="21"/>
      <c r="BN595" s="21"/>
      <c r="BO595" s="21"/>
      <c r="BP595" s="21"/>
      <c r="BQ595" s="21"/>
      <c r="BR595" s="21"/>
      <c r="BS595" s="21"/>
      <c r="BT595" s="21"/>
      <c r="BU595" s="21"/>
      <c r="BV595" s="21"/>
      <c r="BW595" s="21"/>
      <c r="BX595" s="21"/>
      <c r="BY595" s="21"/>
      <c r="BZ595" s="21"/>
      <c r="CA595" s="21"/>
    </row>
    <row r="596" spans="1:79" ht="15.75" customHeight="1" x14ac:dyDescent="0.2">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c r="AA596" s="21"/>
      <c r="AB596" s="21"/>
      <c r="AC596" s="21"/>
      <c r="AD596" s="21"/>
      <c r="AE596" s="21"/>
      <c r="AF596" s="21"/>
      <c r="AG596" s="21"/>
      <c r="AH596" s="21"/>
      <c r="AI596" s="21"/>
      <c r="AJ596" s="21"/>
      <c r="AK596" s="21"/>
      <c r="AL596" s="21"/>
      <c r="AM596" s="21"/>
      <c r="AN596" s="21"/>
      <c r="AO596" s="21"/>
      <c r="AP596" s="21"/>
      <c r="AQ596" s="21"/>
      <c r="AR596" s="21"/>
      <c r="AS596" s="21"/>
      <c r="AT596" s="21"/>
      <c r="AU596" s="21"/>
      <c r="AV596" s="21"/>
      <c r="AW596" s="21"/>
      <c r="AX596" s="21"/>
      <c r="AY596" s="21"/>
      <c r="AZ596" s="21"/>
      <c r="BA596" s="21"/>
      <c r="BB596" s="21"/>
      <c r="BC596" s="21"/>
      <c r="BD596" s="21"/>
      <c r="BE596" s="21"/>
      <c r="BF596" s="21"/>
      <c r="BG596" s="21"/>
      <c r="BH596" s="21"/>
      <c r="BI596" s="21"/>
      <c r="BJ596" s="21"/>
      <c r="BK596" s="21"/>
      <c r="BL596" s="21"/>
      <c r="BM596" s="21"/>
      <c r="BN596" s="21"/>
      <c r="BO596" s="21"/>
      <c r="BP596" s="21"/>
      <c r="BQ596" s="21"/>
      <c r="BR596" s="21"/>
      <c r="BS596" s="21"/>
      <c r="BT596" s="21"/>
      <c r="BU596" s="21"/>
      <c r="BV596" s="21"/>
      <c r="BW596" s="21"/>
      <c r="BX596" s="21"/>
      <c r="BY596" s="21"/>
      <c r="BZ596" s="21"/>
      <c r="CA596" s="21"/>
    </row>
    <row r="597" spans="1:79" ht="15.75" customHeight="1" x14ac:dyDescent="0.2">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c r="AA597" s="21"/>
      <c r="AB597" s="21"/>
      <c r="AC597" s="21"/>
      <c r="AD597" s="21"/>
      <c r="AE597" s="21"/>
      <c r="AF597" s="21"/>
      <c r="AG597" s="21"/>
      <c r="AH597" s="21"/>
      <c r="AI597" s="21"/>
      <c r="AJ597" s="21"/>
      <c r="AK597" s="21"/>
      <c r="AL597" s="21"/>
      <c r="AM597" s="21"/>
      <c r="AN597" s="21"/>
      <c r="AO597" s="21"/>
      <c r="AP597" s="21"/>
      <c r="AQ597" s="21"/>
      <c r="AR597" s="21"/>
      <c r="AS597" s="21"/>
      <c r="AT597" s="21"/>
      <c r="AU597" s="21"/>
      <c r="AV597" s="21"/>
      <c r="AW597" s="21"/>
      <c r="AX597" s="21"/>
      <c r="AY597" s="21"/>
      <c r="AZ597" s="21"/>
      <c r="BA597" s="21"/>
      <c r="BB597" s="21"/>
      <c r="BC597" s="21"/>
      <c r="BD597" s="21"/>
      <c r="BE597" s="21"/>
      <c r="BF597" s="21"/>
      <c r="BG597" s="21"/>
      <c r="BH597" s="21"/>
      <c r="BI597" s="21"/>
      <c r="BJ597" s="21"/>
      <c r="BK597" s="21"/>
      <c r="BL597" s="21"/>
      <c r="BM597" s="21"/>
      <c r="BN597" s="21"/>
      <c r="BO597" s="21"/>
      <c r="BP597" s="21"/>
      <c r="BQ597" s="21"/>
      <c r="BR597" s="21"/>
      <c r="BS597" s="21"/>
      <c r="BT597" s="21"/>
      <c r="BU597" s="21"/>
      <c r="BV597" s="21"/>
      <c r="BW597" s="21"/>
      <c r="BX597" s="21"/>
      <c r="BY597" s="21"/>
      <c r="BZ597" s="21"/>
      <c r="CA597" s="21"/>
    </row>
    <row r="598" spans="1:79" ht="15.75" customHeight="1" x14ac:dyDescent="0.2">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c r="AA598" s="21"/>
      <c r="AB598" s="21"/>
      <c r="AC598" s="21"/>
      <c r="AD598" s="21"/>
      <c r="AE598" s="21"/>
      <c r="AF598" s="21"/>
      <c r="AG598" s="21"/>
      <c r="AH598" s="21"/>
      <c r="AI598" s="21"/>
      <c r="AJ598" s="21"/>
      <c r="AK598" s="21"/>
      <c r="AL598" s="21"/>
      <c r="AM598" s="21"/>
      <c r="AN598" s="21"/>
      <c r="AO598" s="21"/>
      <c r="AP598" s="21"/>
      <c r="AQ598" s="21"/>
      <c r="AR598" s="21"/>
      <c r="AS598" s="21"/>
      <c r="AT598" s="21"/>
      <c r="AU598" s="21"/>
      <c r="AV598" s="21"/>
      <c r="AW598" s="21"/>
      <c r="AX598" s="21"/>
      <c r="AY598" s="21"/>
      <c r="AZ598" s="21"/>
      <c r="BA598" s="21"/>
      <c r="BB598" s="21"/>
      <c r="BC598" s="21"/>
      <c r="BD598" s="21"/>
      <c r="BE598" s="21"/>
      <c r="BF598" s="21"/>
      <c r="BG598" s="21"/>
      <c r="BH598" s="21"/>
      <c r="BI598" s="21"/>
      <c r="BJ598" s="21"/>
      <c r="BK598" s="21"/>
      <c r="BL598" s="21"/>
      <c r="BM598" s="21"/>
      <c r="BN598" s="21"/>
      <c r="BO598" s="21"/>
      <c r="BP598" s="21"/>
      <c r="BQ598" s="21"/>
      <c r="BR598" s="21"/>
      <c r="BS598" s="21"/>
      <c r="BT598" s="21"/>
      <c r="BU598" s="21"/>
      <c r="BV598" s="21"/>
      <c r="BW598" s="21"/>
      <c r="BX598" s="21"/>
      <c r="BY598" s="21"/>
      <c r="BZ598" s="21"/>
      <c r="CA598" s="21"/>
    </row>
    <row r="599" spans="1:79" ht="15.75" customHeight="1" x14ac:dyDescent="0.2">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c r="AA599" s="21"/>
      <c r="AB599" s="21"/>
      <c r="AC599" s="21"/>
      <c r="AD599" s="21"/>
      <c r="AE599" s="21"/>
      <c r="AF599" s="21"/>
      <c r="AG599" s="21"/>
      <c r="AH599" s="21"/>
      <c r="AI599" s="21"/>
      <c r="AJ599" s="21"/>
      <c r="AK599" s="21"/>
      <c r="AL599" s="21"/>
      <c r="AM599" s="21"/>
      <c r="AN599" s="21"/>
      <c r="AO599" s="21"/>
      <c r="AP599" s="21"/>
      <c r="AQ599" s="21"/>
      <c r="AR599" s="21"/>
      <c r="AS599" s="21"/>
      <c r="AT599" s="21"/>
      <c r="AU599" s="21"/>
      <c r="AV599" s="21"/>
      <c r="AW599" s="21"/>
      <c r="AX599" s="21"/>
      <c r="AY599" s="21"/>
      <c r="AZ599" s="21"/>
      <c r="BA599" s="21"/>
      <c r="BB599" s="21"/>
      <c r="BC599" s="21"/>
      <c r="BD599" s="21"/>
      <c r="BE599" s="21"/>
      <c r="BF599" s="21"/>
      <c r="BG599" s="21"/>
      <c r="BH599" s="21"/>
      <c r="BI599" s="21"/>
      <c r="BJ599" s="21"/>
      <c r="BK599" s="21"/>
      <c r="BL599" s="21"/>
      <c r="BM599" s="21"/>
      <c r="BN599" s="21"/>
      <c r="BO599" s="21"/>
      <c r="BP599" s="21"/>
      <c r="BQ599" s="21"/>
      <c r="BR599" s="21"/>
      <c r="BS599" s="21"/>
      <c r="BT599" s="21"/>
      <c r="BU599" s="21"/>
      <c r="BV599" s="21"/>
      <c r="BW599" s="21"/>
      <c r="BX599" s="21"/>
      <c r="BY599" s="21"/>
      <c r="BZ599" s="21"/>
      <c r="CA599" s="21"/>
    </row>
    <row r="600" spans="1:79" ht="15.75" customHeight="1" x14ac:dyDescent="0.2">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c r="AA600" s="21"/>
      <c r="AB600" s="21"/>
      <c r="AC600" s="21"/>
      <c r="AD600" s="21"/>
      <c r="AE600" s="21"/>
      <c r="AF600" s="21"/>
      <c r="AG600" s="21"/>
      <c r="AH600" s="21"/>
      <c r="AI600" s="21"/>
      <c r="AJ600" s="21"/>
      <c r="AK600" s="21"/>
      <c r="AL600" s="21"/>
      <c r="AM600" s="21"/>
      <c r="AN600" s="21"/>
      <c r="AO600" s="21"/>
      <c r="AP600" s="21"/>
      <c r="AQ600" s="21"/>
      <c r="AR600" s="21"/>
      <c r="AS600" s="21"/>
      <c r="AT600" s="21"/>
      <c r="AU600" s="21"/>
      <c r="AV600" s="21"/>
      <c r="AW600" s="21"/>
      <c r="AX600" s="21"/>
      <c r="AY600" s="21"/>
      <c r="AZ600" s="21"/>
      <c r="BA600" s="21"/>
      <c r="BB600" s="21"/>
      <c r="BC600" s="21"/>
      <c r="BD600" s="21"/>
      <c r="BE600" s="21"/>
      <c r="BF600" s="21"/>
      <c r="BG600" s="21"/>
      <c r="BH600" s="21"/>
      <c r="BI600" s="21"/>
      <c r="BJ600" s="21"/>
      <c r="BK600" s="21"/>
      <c r="BL600" s="21"/>
      <c r="BM600" s="21"/>
      <c r="BN600" s="21"/>
      <c r="BO600" s="21"/>
      <c r="BP600" s="21"/>
      <c r="BQ600" s="21"/>
      <c r="BR600" s="21"/>
      <c r="BS600" s="21"/>
      <c r="BT600" s="21"/>
      <c r="BU600" s="21"/>
      <c r="BV600" s="21"/>
      <c r="BW600" s="21"/>
      <c r="BX600" s="21"/>
      <c r="BY600" s="21"/>
      <c r="BZ600" s="21"/>
      <c r="CA600" s="21"/>
    </row>
    <row r="601" spans="1:79" ht="15.75" customHeight="1" x14ac:dyDescent="0.2">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c r="AA601" s="21"/>
      <c r="AB601" s="21"/>
      <c r="AC601" s="21"/>
      <c r="AD601" s="21"/>
      <c r="AE601" s="21"/>
      <c r="AF601" s="21"/>
      <c r="AG601" s="21"/>
      <c r="AH601" s="21"/>
      <c r="AI601" s="21"/>
      <c r="AJ601" s="21"/>
      <c r="AK601" s="21"/>
      <c r="AL601" s="21"/>
      <c r="AM601" s="21"/>
      <c r="AN601" s="21"/>
      <c r="AO601" s="21"/>
      <c r="AP601" s="21"/>
      <c r="AQ601" s="21"/>
      <c r="AR601" s="21"/>
      <c r="AS601" s="21"/>
      <c r="AT601" s="21"/>
      <c r="AU601" s="21"/>
      <c r="AV601" s="21"/>
      <c r="AW601" s="21"/>
      <c r="AX601" s="21"/>
      <c r="AY601" s="21"/>
      <c r="AZ601" s="21"/>
      <c r="BA601" s="21"/>
      <c r="BB601" s="21"/>
      <c r="BC601" s="21"/>
      <c r="BD601" s="21"/>
      <c r="BE601" s="21"/>
      <c r="BF601" s="21"/>
      <c r="BG601" s="21"/>
      <c r="BH601" s="21"/>
      <c r="BI601" s="21"/>
      <c r="BJ601" s="21"/>
      <c r="BK601" s="21"/>
      <c r="BL601" s="21"/>
      <c r="BM601" s="21"/>
      <c r="BN601" s="21"/>
      <c r="BO601" s="21"/>
      <c r="BP601" s="21"/>
      <c r="BQ601" s="21"/>
      <c r="BR601" s="21"/>
      <c r="BS601" s="21"/>
      <c r="BT601" s="21"/>
      <c r="BU601" s="21"/>
      <c r="BV601" s="21"/>
      <c r="BW601" s="21"/>
      <c r="BX601" s="21"/>
      <c r="BY601" s="21"/>
      <c r="BZ601" s="21"/>
      <c r="CA601" s="21"/>
    </row>
    <row r="602" spans="1:79" ht="15.75" customHeight="1" x14ac:dyDescent="0.2">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c r="AA602" s="21"/>
      <c r="AB602" s="21"/>
      <c r="AC602" s="21"/>
      <c r="AD602" s="21"/>
      <c r="AE602" s="21"/>
      <c r="AF602" s="21"/>
      <c r="AG602" s="21"/>
      <c r="AH602" s="21"/>
      <c r="AI602" s="21"/>
      <c r="AJ602" s="21"/>
      <c r="AK602" s="21"/>
      <c r="AL602" s="21"/>
      <c r="AM602" s="21"/>
      <c r="AN602" s="21"/>
      <c r="AO602" s="21"/>
      <c r="AP602" s="21"/>
      <c r="AQ602" s="21"/>
      <c r="AR602" s="21"/>
      <c r="AS602" s="21"/>
      <c r="AT602" s="21"/>
      <c r="AU602" s="21"/>
      <c r="AV602" s="21"/>
      <c r="AW602" s="21"/>
      <c r="AX602" s="21"/>
      <c r="AY602" s="21"/>
      <c r="AZ602" s="21"/>
      <c r="BA602" s="21"/>
      <c r="BB602" s="21"/>
      <c r="BC602" s="21"/>
      <c r="BD602" s="21"/>
      <c r="BE602" s="21"/>
      <c r="BF602" s="21"/>
      <c r="BG602" s="21"/>
      <c r="BH602" s="21"/>
      <c r="BI602" s="21"/>
      <c r="BJ602" s="21"/>
      <c r="BK602" s="21"/>
      <c r="BL602" s="21"/>
      <c r="BM602" s="21"/>
      <c r="BN602" s="21"/>
      <c r="BO602" s="21"/>
      <c r="BP602" s="21"/>
      <c r="BQ602" s="21"/>
      <c r="BR602" s="21"/>
      <c r="BS602" s="21"/>
      <c r="BT602" s="21"/>
      <c r="BU602" s="21"/>
      <c r="BV602" s="21"/>
      <c r="BW602" s="21"/>
      <c r="BX602" s="21"/>
      <c r="BY602" s="21"/>
      <c r="BZ602" s="21"/>
      <c r="CA602" s="21"/>
    </row>
    <row r="603" spans="1:79" ht="15.75" customHeight="1" x14ac:dyDescent="0.2">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c r="AA603" s="21"/>
      <c r="AB603" s="21"/>
      <c r="AC603" s="21"/>
      <c r="AD603" s="21"/>
      <c r="AE603" s="21"/>
      <c r="AF603" s="21"/>
      <c r="AG603" s="21"/>
      <c r="AH603" s="21"/>
      <c r="AI603" s="21"/>
      <c r="AJ603" s="21"/>
      <c r="AK603" s="21"/>
      <c r="AL603" s="21"/>
      <c r="AM603" s="21"/>
      <c r="AN603" s="21"/>
      <c r="AO603" s="21"/>
      <c r="AP603" s="21"/>
      <c r="AQ603" s="21"/>
      <c r="AR603" s="21"/>
      <c r="AS603" s="21"/>
      <c r="AT603" s="21"/>
      <c r="AU603" s="21"/>
      <c r="AV603" s="21"/>
      <c r="AW603" s="21"/>
      <c r="AX603" s="21"/>
      <c r="AY603" s="21"/>
      <c r="AZ603" s="21"/>
      <c r="BA603" s="21"/>
      <c r="BB603" s="21"/>
      <c r="BC603" s="21"/>
      <c r="BD603" s="21"/>
      <c r="BE603" s="21"/>
      <c r="BF603" s="21"/>
      <c r="BG603" s="21"/>
      <c r="BH603" s="21"/>
      <c r="BI603" s="21"/>
      <c r="BJ603" s="21"/>
      <c r="BK603" s="21"/>
      <c r="BL603" s="21"/>
      <c r="BM603" s="21"/>
      <c r="BN603" s="21"/>
      <c r="BO603" s="21"/>
      <c r="BP603" s="21"/>
      <c r="BQ603" s="21"/>
      <c r="BR603" s="21"/>
      <c r="BS603" s="21"/>
      <c r="BT603" s="21"/>
      <c r="BU603" s="21"/>
      <c r="BV603" s="21"/>
      <c r="BW603" s="21"/>
      <c r="BX603" s="21"/>
      <c r="BY603" s="21"/>
      <c r="BZ603" s="21"/>
      <c r="CA603" s="21"/>
    </row>
    <row r="604" spans="1:79" ht="15.75" customHeight="1" x14ac:dyDescent="0.2">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c r="AA604" s="21"/>
      <c r="AB604" s="21"/>
      <c r="AC604" s="21"/>
      <c r="AD604" s="21"/>
      <c r="AE604" s="21"/>
      <c r="AF604" s="21"/>
      <c r="AG604" s="21"/>
      <c r="AH604" s="21"/>
      <c r="AI604" s="21"/>
      <c r="AJ604" s="21"/>
      <c r="AK604" s="21"/>
      <c r="AL604" s="21"/>
      <c r="AM604" s="21"/>
      <c r="AN604" s="21"/>
      <c r="AO604" s="21"/>
      <c r="AP604" s="21"/>
      <c r="AQ604" s="21"/>
      <c r="AR604" s="21"/>
      <c r="AS604" s="21"/>
      <c r="AT604" s="21"/>
      <c r="AU604" s="21"/>
      <c r="AV604" s="21"/>
      <c r="AW604" s="21"/>
      <c r="AX604" s="21"/>
      <c r="AY604" s="21"/>
      <c r="AZ604" s="21"/>
      <c r="BA604" s="21"/>
      <c r="BB604" s="21"/>
      <c r="BC604" s="21"/>
      <c r="BD604" s="21"/>
      <c r="BE604" s="21"/>
      <c r="BF604" s="21"/>
      <c r="BG604" s="21"/>
      <c r="BH604" s="21"/>
      <c r="BI604" s="21"/>
      <c r="BJ604" s="21"/>
      <c r="BK604" s="21"/>
      <c r="BL604" s="21"/>
      <c r="BM604" s="21"/>
      <c r="BN604" s="21"/>
      <c r="BO604" s="21"/>
      <c r="BP604" s="21"/>
      <c r="BQ604" s="21"/>
      <c r="BR604" s="21"/>
      <c r="BS604" s="21"/>
      <c r="BT604" s="21"/>
      <c r="BU604" s="21"/>
      <c r="BV604" s="21"/>
      <c r="BW604" s="21"/>
      <c r="BX604" s="21"/>
      <c r="BY604" s="21"/>
      <c r="BZ604" s="21"/>
      <c r="CA604" s="21"/>
    </row>
    <row r="605" spans="1:79" ht="15.75" customHeight="1" x14ac:dyDescent="0.2">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c r="AA605" s="21"/>
      <c r="AB605" s="21"/>
      <c r="AC605" s="21"/>
      <c r="AD605" s="21"/>
      <c r="AE605" s="21"/>
      <c r="AF605" s="21"/>
      <c r="AG605" s="21"/>
      <c r="AH605" s="21"/>
      <c r="AI605" s="21"/>
      <c r="AJ605" s="21"/>
      <c r="AK605" s="21"/>
      <c r="AL605" s="21"/>
      <c r="AM605" s="21"/>
      <c r="AN605" s="21"/>
      <c r="AO605" s="21"/>
      <c r="AP605" s="21"/>
      <c r="AQ605" s="21"/>
      <c r="AR605" s="21"/>
      <c r="AS605" s="21"/>
      <c r="AT605" s="21"/>
      <c r="AU605" s="21"/>
      <c r="AV605" s="21"/>
      <c r="AW605" s="21"/>
      <c r="AX605" s="21"/>
      <c r="AY605" s="21"/>
      <c r="AZ605" s="21"/>
      <c r="BA605" s="21"/>
      <c r="BB605" s="21"/>
      <c r="BC605" s="21"/>
      <c r="BD605" s="21"/>
      <c r="BE605" s="21"/>
      <c r="BF605" s="21"/>
      <c r="BG605" s="21"/>
      <c r="BH605" s="21"/>
      <c r="BI605" s="21"/>
      <c r="BJ605" s="21"/>
      <c r="BK605" s="21"/>
      <c r="BL605" s="21"/>
      <c r="BM605" s="21"/>
      <c r="BN605" s="21"/>
      <c r="BO605" s="21"/>
      <c r="BP605" s="21"/>
      <c r="BQ605" s="21"/>
      <c r="BR605" s="21"/>
      <c r="BS605" s="21"/>
      <c r="BT605" s="21"/>
      <c r="BU605" s="21"/>
      <c r="BV605" s="21"/>
      <c r="BW605" s="21"/>
      <c r="BX605" s="21"/>
      <c r="BY605" s="21"/>
      <c r="BZ605" s="21"/>
      <c r="CA605" s="21"/>
    </row>
    <row r="606" spans="1:79" ht="15.75" customHeight="1" x14ac:dyDescent="0.2">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c r="AA606" s="21"/>
      <c r="AB606" s="21"/>
      <c r="AC606" s="21"/>
      <c r="AD606" s="21"/>
      <c r="AE606" s="21"/>
      <c r="AF606" s="21"/>
      <c r="AG606" s="21"/>
      <c r="AH606" s="21"/>
      <c r="AI606" s="21"/>
      <c r="AJ606" s="21"/>
      <c r="AK606" s="21"/>
      <c r="AL606" s="21"/>
      <c r="AM606" s="21"/>
      <c r="AN606" s="21"/>
      <c r="AO606" s="21"/>
      <c r="AP606" s="21"/>
      <c r="AQ606" s="21"/>
      <c r="AR606" s="21"/>
      <c r="AS606" s="21"/>
      <c r="AT606" s="21"/>
      <c r="AU606" s="21"/>
      <c r="AV606" s="21"/>
      <c r="AW606" s="21"/>
      <c r="AX606" s="21"/>
      <c r="AY606" s="21"/>
      <c r="AZ606" s="21"/>
      <c r="BA606" s="21"/>
      <c r="BB606" s="21"/>
      <c r="BC606" s="21"/>
      <c r="BD606" s="21"/>
      <c r="BE606" s="21"/>
      <c r="BF606" s="21"/>
      <c r="BG606" s="21"/>
      <c r="BH606" s="21"/>
      <c r="BI606" s="21"/>
      <c r="BJ606" s="21"/>
      <c r="BK606" s="21"/>
      <c r="BL606" s="21"/>
      <c r="BM606" s="21"/>
      <c r="BN606" s="21"/>
      <c r="BO606" s="21"/>
      <c r="BP606" s="21"/>
      <c r="BQ606" s="21"/>
      <c r="BR606" s="21"/>
      <c r="BS606" s="21"/>
      <c r="BT606" s="21"/>
      <c r="BU606" s="21"/>
      <c r="BV606" s="21"/>
      <c r="BW606" s="21"/>
      <c r="BX606" s="21"/>
      <c r="BY606" s="21"/>
      <c r="BZ606" s="21"/>
      <c r="CA606" s="21"/>
    </row>
    <row r="607" spans="1:79" ht="15.75" customHeight="1" x14ac:dyDescent="0.2">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c r="AA607" s="21"/>
      <c r="AB607" s="21"/>
      <c r="AC607" s="21"/>
      <c r="AD607" s="21"/>
      <c r="AE607" s="21"/>
      <c r="AF607" s="21"/>
      <c r="AG607" s="21"/>
      <c r="AH607" s="21"/>
      <c r="AI607" s="21"/>
      <c r="AJ607" s="21"/>
      <c r="AK607" s="21"/>
      <c r="AL607" s="21"/>
      <c r="AM607" s="21"/>
      <c r="AN607" s="21"/>
      <c r="AO607" s="21"/>
      <c r="AP607" s="21"/>
      <c r="AQ607" s="21"/>
      <c r="AR607" s="21"/>
      <c r="AS607" s="21"/>
      <c r="AT607" s="21"/>
      <c r="AU607" s="21"/>
      <c r="AV607" s="21"/>
      <c r="AW607" s="21"/>
      <c r="AX607" s="21"/>
      <c r="AY607" s="21"/>
      <c r="AZ607" s="21"/>
      <c r="BA607" s="21"/>
      <c r="BB607" s="21"/>
      <c r="BC607" s="21"/>
      <c r="BD607" s="21"/>
      <c r="BE607" s="21"/>
      <c r="BF607" s="21"/>
      <c r="BG607" s="21"/>
      <c r="BH607" s="21"/>
      <c r="BI607" s="21"/>
      <c r="BJ607" s="21"/>
      <c r="BK607" s="21"/>
      <c r="BL607" s="21"/>
      <c r="BM607" s="21"/>
      <c r="BN607" s="21"/>
      <c r="BO607" s="21"/>
      <c r="BP607" s="21"/>
      <c r="BQ607" s="21"/>
      <c r="BR607" s="21"/>
      <c r="BS607" s="21"/>
      <c r="BT607" s="21"/>
      <c r="BU607" s="21"/>
      <c r="BV607" s="21"/>
      <c r="BW607" s="21"/>
      <c r="BX607" s="21"/>
      <c r="BY607" s="21"/>
      <c r="BZ607" s="21"/>
      <c r="CA607" s="21"/>
    </row>
    <row r="608" spans="1:79" ht="15.75" customHeight="1" x14ac:dyDescent="0.2">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c r="AA608" s="21"/>
      <c r="AB608" s="21"/>
      <c r="AC608" s="21"/>
      <c r="AD608" s="21"/>
      <c r="AE608" s="21"/>
      <c r="AF608" s="21"/>
      <c r="AG608" s="21"/>
      <c r="AH608" s="21"/>
      <c r="AI608" s="21"/>
      <c r="AJ608" s="21"/>
      <c r="AK608" s="21"/>
      <c r="AL608" s="21"/>
      <c r="AM608" s="21"/>
      <c r="AN608" s="21"/>
      <c r="AO608" s="21"/>
      <c r="AP608" s="21"/>
      <c r="AQ608" s="21"/>
      <c r="AR608" s="21"/>
      <c r="AS608" s="21"/>
      <c r="AT608" s="21"/>
      <c r="AU608" s="21"/>
      <c r="AV608" s="21"/>
      <c r="AW608" s="21"/>
      <c r="AX608" s="21"/>
      <c r="AY608" s="21"/>
      <c r="AZ608" s="21"/>
      <c r="BA608" s="21"/>
      <c r="BB608" s="21"/>
      <c r="BC608" s="21"/>
      <c r="BD608" s="21"/>
      <c r="BE608" s="21"/>
      <c r="BF608" s="21"/>
      <c r="BG608" s="21"/>
      <c r="BH608" s="21"/>
      <c r="BI608" s="21"/>
      <c r="BJ608" s="21"/>
      <c r="BK608" s="21"/>
      <c r="BL608" s="21"/>
      <c r="BM608" s="21"/>
      <c r="BN608" s="21"/>
      <c r="BO608" s="21"/>
      <c r="BP608" s="21"/>
      <c r="BQ608" s="21"/>
      <c r="BR608" s="21"/>
      <c r="BS608" s="21"/>
      <c r="BT608" s="21"/>
      <c r="BU608" s="21"/>
      <c r="BV608" s="21"/>
      <c r="BW608" s="21"/>
      <c r="BX608" s="21"/>
      <c r="BY608" s="21"/>
      <c r="BZ608" s="21"/>
      <c r="CA608" s="21"/>
    </row>
    <row r="609" spans="1:79" ht="15.75" customHeight="1" x14ac:dyDescent="0.2">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c r="AA609" s="21"/>
      <c r="AB609" s="21"/>
      <c r="AC609" s="21"/>
      <c r="AD609" s="21"/>
      <c r="AE609" s="21"/>
      <c r="AF609" s="21"/>
      <c r="AG609" s="21"/>
      <c r="AH609" s="21"/>
      <c r="AI609" s="21"/>
      <c r="AJ609" s="21"/>
      <c r="AK609" s="21"/>
      <c r="AL609" s="21"/>
      <c r="AM609" s="21"/>
      <c r="AN609" s="21"/>
      <c r="AO609" s="21"/>
      <c r="AP609" s="21"/>
      <c r="AQ609" s="21"/>
      <c r="AR609" s="21"/>
      <c r="AS609" s="21"/>
      <c r="AT609" s="21"/>
      <c r="AU609" s="21"/>
      <c r="AV609" s="21"/>
      <c r="AW609" s="21"/>
      <c r="AX609" s="21"/>
      <c r="AY609" s="21"/>
      <c r="AZ609" s="21"/>
      <c r="BA609" s="21"/>
      <c r="BB609" s="21"/>
      <c r="BC609" s="21"/>
      <c r="BD609" s="21"/>
      <c r="BE609" s="21"/>
      <c r="BF609" s="21"/>
      <c r="BG609" s="21"/>
      <c r="BH609" s="21"/>
      <c r="BI609" s="21"/>
      <c r="BJ609" s="21"/>
      <c r="BK609" s="21"/>
      <c r="BL609" s="21"/>
      <c r="BM609" s="21"/>
      <c r="BN609" s="21"/>
      <c r="BO609" s="21"/>
      <c r="BP609" s="21"/>
      <c r="BQ609" s="21"/>
      <c r="BR609" s="21"/>
      <c r="BS609" s="21"/>
      <c r="BT609" s="21"/>
      <c r="BU609" s="21"/>
      <c r="BV609" s="21"/>
      <c r="BW609" s="21"/>
      <c r="BX609" s="21"/>
      <c r="BY609" s="21"/>
      <c r="BZ609" s="21"/>
      <c r="CA609" s="21"/>
    </row>
    <row r="610" spans="1:79" ht="15.75" customHeight="1" x14ac:dyDescent="0.2">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c r="AA610" s="21"/>
      <c r="AB610" s="21"/>
      <c r="AC610" s="21"/>
      <c r="AD610" s="21"/>
      <c r="AE610" s="21"/>
      <c r="AF610" s="21"/>
      <c r="AG610" s="21"/>
      <c r="AH610" s="21"/>
      <c r="AI610" s="21"/>
      <c r="AJ610" s="21"/>
      <c r="AK610" s="21"/>
      <c r="AL610" s="21"/>
      <c r="AM610" s="21"/>
      <c r="AN610" s="21"/>
      <c r="AO610" s="21"/>
      <c r="AP610" s="21"/>
      <c r="AQ610" s="21"/>
      <c r="AR610" s="21"/>
      <c r="AS610" s="21"/>
      <c r="AT610" s="21"/>
      <c r="AU610" s="21"/>
      <c r="AV610" s="21"/>
      <c r="AW610" s="21"/>
      <c r="AX610" s="21"/>
      <c r="AY610" s="21"/>
      <c r="AZ610" s="21"/>
      <c r="BA610" s="21"/>
      <c r="BB610" s="21"/>
      <c r="BC610" s="21"/>
      <c r="BD610" s="21"/>
      <c r="BE610" s="21"/>
      <c r="BF610" s="21"/>
      <c r="BG610" s="21"/>
      <c r="BH610" s="21"/>
      <c r="BI610" s="21"/>
      <c r="BJ610" s="21"/>
      <c r="BK610" s="21"/>
      <c r="BL610" s="21"/>
      <c r="BM610" s="21"/>
      <c r="BN610" s="21"/>
      <c r="BO610" s="21"/>
      <c r="BP610" s="21"/>
      <c r="BQ610" s="21"/>
      <c r="BR610" s="21"/>
      <c r="BS610" s="21"/>
      <c r="BT610" s="21"/>
      <c r="BU610" s="21"/>
      <c r="BV610" s="21"/>
      <c r="BW610" s="21"/>
      <c r="BX610" s="21"/>
      <c r="BY610" s="21"/>
      <c r="BZ610" s="21"/>
      <c r="CA610" s="21"/>
    </row>
    <row r="611" spans="1:79" ht="15.75" customHeight="1" x14ac:dyDescent="0.2">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c r="AA611" s="21"/>
      <c r="AB611" s="21"/>
      <c r="AC611" s="21"/>
      <c r="AD611" s="21"/>
      <c r="AE611" s="21"/>
      <c r="AF611" s="21"/>
      <c r="AG611" s="21"/>
      <c r="AH611" s="21"/>
      <c r="AI611" s="21"/>
      <c r="AJ611" s="21"/>
      <c r="AK611" s="21"/>
      <c r="AL611" s="21"/>
      <c r="AM611" s="21"/>
      <c r="AN611" s="21"/>
      <c r="AO611" s="21"/>
      <c r="AP611" s="21"/>
      <c r="AQ611" s="21"/>
      <c r="AR611" s="21"/>
      <c r="AS611" s="21"/>
      <c r="AT611" s="21"/>
      <c r="AU611" s="21"/>
      <c r="AV611" s="21"/>
      <c r="AW611" s="21"/>
      <c r="AX611" s="21"/>
      <c r="AY611" s="21"/>
      <c r="AZ611" s="21"/>
      <c r="BA611" s="21"/>
      <c r="BB611" s="21"/>
      <c r="BC611" s="21"/>
      <c r="BD611" s="21"/>
      <c r="BE611" s="21"/>
      <c r="BF611" s="21"/>
      <c r="BG611" s="21"/>
      <c r="BH611" s="21"/>
      <c r="BI611" s="21"/>
      <c r="BJ611" s="21"/>
      <c r="BK611" s="21"/>
      <c r="BL611" s="21"/>
      <c r="BM611" s="21"/>
      <c r="BN611" s="21"/>
      <c r="BO611" s="21"/>
      <c r="BP611" s="21"/>
      <c r="BQ611" s="21"/>
      <c r="BR611" s="21"/>
      <c r="BS611" s="21"/>
      <c r="BT611" s="21"/>
      <c r="BU611" s="21"/>
      <c r="BV611" s="21"/>
      <c r="BW611" s="21"/>
      <c r="BX611" s="21"/>
      <c r="BY611" s="21"/>
      <c r="BZ611" s="21"/>
      <c r="CA611" s="21"/>
    </row>
    <row r="612" spans="1:79" ht="15.75" customHeight="1" x14ac:dyDescent="0.2">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c r="AA612" s="21"/>
      <c r="AB612" s="21"/>
      <c r="AC612" s="21"/>
      <c r="AD612" s="21"/>
      <c r="AE612" s="21"/>
      <c r="AF612" s="21"/>
      <c r="AG612" s="21"/>
      <c r="AH612" s="21"/>
      <c r="AI612" s="21"/>
      <c r="AJ612" s="21"/>
      <c r="AK612" s="21"/>
      <c r="AL612" s="21"/>
      <c r="AM612" s="21"/>
      <c r="AN612" s="21"/>
      <c r="AO612" s="21"/>
      <c r="AP612" s="21"/>
      <c r="AQ612" s="21"/>
      <c r="AR612" s="21"/>
      <c r="AS612" s="21"/>
      <c r="AT612" s="21"/>
      <c r="AU612" s="21"/>
      <c r="AV612" s="21"/>
      <c r="AW612" s="21"/>
      <c r="AX612" s="21"/>
      <c r="AY612" s="21"/>
      <c r="AZ612" s="21"/>
      <c r="BA612" s="21"/>
      <c r="BB612" s="21"/>
      <c r="BC612" s="21"/>
      <c r="BD612" s="21"/>
      <c r="BE612" s="21"/>
      <c r="BF612" s="21"/>
      <c r="BG612" s="21"/>
      <c r="BH612" s="21"/>
      <c r="BI612" s="21"/>
      <c r="BJ612" s="21"/>
      <c r="BK612" s="21"/>
      <c r="BL612" s="21"/>
      <c r="BM612" s="21"/>
      <c r="BN612" s="21"/>
      <c r="BO612" s="21"/>
      <c r="BP612" s="21"/>
      <c r="BQ612" s="21"/>
      <c r="BR612" s="21"/>
      <c r="BS612" s="21"/>
      <c r="BT612" s="21"/>
      <c r="BU612" s="21"/>
      <c r="BV612" s="21"/>
      <c r="BW612" s="21"/>
      <c r="BX612" s="21"/>
      <c r="BY612" s="21"/>
      <c r="BZ612" s="21"/>
      <c r="CA612" s="21"/>
    </row>
    <row r="613" spans="1:79" ht="15.75" customHeight="1" x14ac:dyDescent="0.2">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c r="AA613" s="21"/>
      <c r="AB613" s="21"/>
      <c r="AC613" s="21"/>
      <c r="AD613" s="21"/>
      <c r="AE613" s="21"/>
      <c r="AF613" s="21"/>
      <c r="AG613" s="21"/>
      <c r="AH613" s="21"/>
      <c r="AI613" s="21"/>
      <c r="AJ613" s="21"/>
      <c r="AK613" s="21"/>
      <c r="AL613" s="21"/>
      <c r="AM613" s="21"/>
      <c r="AN613" s="21"/>
      <c r="AO613" s="21"/>
      <c r="AP613" s="21"/>
      <c r="AQ613" s="21"/>
      <c r="AR613" s="21"/>
      <c r="AS613" s="21"/>
      <c r="AT613" s="21"/>
      <c r="AU613" s="21"/>
      <c r="AV613" s="21"/>
      <c r="AW613" s="21"/>
      <c r="AX613" s="21"/>
      <c r="AY613" s="21"/>
      <c r="AZ613" s="21"/>
      <c r="BA613" s="21"/>
      <c r="BB613" s="21"/>
      <c r="BC613" s="21"/>
      <c r="BD613" s="21"/>
      <c r="BE613" s="21"/>
      <c r="BF613" s="21"/>
      <c r="BG613" s="21"/>
      <c r="BH613" s="21"/>
      <c r="BI613" s="21"/>
      <c r="BJ613" s="21"/>
      <c r="BK613" s="21"/>
      <c r="BL613" s="21"/>
      <c r="BM613" s="21"/>
      <c r="BN613" s="21"/>
      <c r="BO613" s="21"/>
      <c r="BP613" s="21"/>
      <c r="BQ613" s="21"/>
      <c r="BR613" s="21"/>
      <c r="BS613" s="21"/>
      <c r="BT613" s="21"/>
      <c r="BU613" s="21"/>
      <c r="BV613" s="21"/>
      <c r="BW613" s="21"/>
      <c r="BX613" s="21"/>
      <c r="BY613" s="21"/>
      <c r="BZ613" s="21"/>
      <c r="CA613" s="21"/>
    </row>
    <row r="614" spans="1:79" ht="15.75" customHeight="1" x14ac:dyDescent="0.2">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c r="AA614" s="21"/>
      <c r="AB614" s="21"/>
      <c r="AC614" s="21"/>
      <c r="AD614" s="21"/>
      <c r="AE614" s="21"/>
      <c r="AF614" s="21"/>
      <c r="AG614" s="21"/>
      <c r="AH614" s="21"/>
      <c r="AI614" s="21"/>
      <c r="AJ614" s="21"/>
      <c r="AK614" s="21"/>
      <c r="AL614" s="21"/>
      <c r="AM614" s="21"/>
      <c r="AN614" s="21"/>
      <c r="AO614" s="21"/>
      <c r="AP614" s="21"/>
      <c r="AQ614" s="21"/>
      <c r="AR614" s="21"/>
      <c r="AS614" s="21"/>
      <c r="AT614" s="21"/>
      <c r="AU614" s="21"/>
      <c r="AV614" s="21"/>
      <c r="AW614" s="21"/>
      <c r="AX614" s="21"/>
      <c r="AY614" s="21"/>
      <c r="AZ614" s="21"/>
      <c r="BA614" s="21"/>
      <c r="BB614" s="21"/>
      <c r="BC614" s="21"/>
      <c r="BD614" s="21"/>
      <c r="BE614" s="21"/>
      <c r="BF614" s="21"/>
      <c r="BG614" s="21"/>
      <c r="BH614" s="21"/>
      <c r="BI614" s="21"/>
      <c r="BJ614" s="21"/>
      <c r="BK614" s="21"/>
      <c r="BL614" s="21"/>
      <c r="BM614" s="21"/>
      <c r="BN614" s="21"/>
      <c r="BO614" s="21"/>
      <c r="BP614" s="21"/>
      <c r="BQ614" s="21"/>
      <c r="BR614" s="21"/>
      <c r="BS614" s="21"/>
      <c r="BT614" s="21"/>
      <c r="BU614" s="21"/>
      <c r="BV614" s="21"/>
      <c r="BW614" s="21"/>
      <c r="BX614" s="21"/>
      <c r="BY614" s="21"/>
      <c r="BZ614" s="21"/>
      <c r="CA614" s="21"/>
    </row>
    <row r="615" spans="1:79" ht="15.75" customHeight="1" x14ac:dyDescent="0.2">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c r="AA615" s="21"/>
      <c r="AB615" s="21"/>
      <c r="AC615" s="21"/>
      <c r="AD615" s="21"/>
      <c r="AE615" s="21"/>
      <c r="AF615" s="21"/>
      <c r="AG615" s="21"/>
      <c r="AH615" s="21"/>
      <c r="AI615" s="21"/>
      <c r="AJ615" s="21"/>
      <c r="AK615" s="21"/>
      <c r="AL615" s="21"/>
      <c r="AM615" s="21"/>
      <c r="AN615" s="21"/>
      <c r="AO615" s="21"/>
      <c r="AP615" s="21"/>
      <c r="AQ615" s="21"/>
      <c r="AR615" s="21"/>
      <c r="AS615" s="21"/>
      <c r="AT615" s="21"/>
      <c r="AU615" s="21"/>
      <c r="AV615" s="21"/>
      <c r="AW615" s="21"/>
      <c r="AX615" s="21"/>
      <c r="AY615" s="21"/>
      <c r="AZ615" s="21"/>
      <c r="BA615" s="21"/>
      <c r="BB615" s="21"/>
      <c r="BC615" s="21"/>
      <c r="BD615" s="21"/>
      <c r="BE615" s="21"/>
      <c r="BF615" s="21"/>
      <c r="BG615" s="21"/>
      <c r="BH615" s="21"/>
      <c r="BI615" s="21"/>
      <c r="BJ615" s="21"/>
      <c r="BK615" s="21"/>
      <c r="BL615" s="21"/>
      <c r="BM615" s="21"/>
      <c r="BN615" s="21"/>
      <c r="BO615" s="21"/>
      <c r="BP615" s="21"/>
      <c r="BQ615" s="21"/>
      <c r="BR615" s="21"/>
      <c r="BS615" s="21"/>
      <c r="BT615" s="21"/>
      <c r="BU615" s="21"/>
      <c r="BV615" s="21"/>
      <c r="BW615" s="21"/>
      <c r="BX615" s="21"/>
      <c r="BY615" s="21"/>
      <c r="BZ615" s="21"/>
      <c r="CA615" s="21"/>
    </row>
    <row r="616" spans="1:79" ht="15.75" customHeight="1" x14ac:dyDescent="0.2">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c r="AA616" s="21"/>
      <c r="AB616" s="21"/>
      <c r="AC616" s="21"/>
      <c r="AD616" s="21"/>
      <c r="AE616" s="21"/>
      <c r="AF616" s="21"/>
      <c r="AG616" s="21"/>
      <c r="AH616" s="21"/>
      <c r="AI616" s="21"/>
      <c r="AJ616" s="21"/>
      <c r="AK616" s="21"/>
      <c r="AL616" s="21"/>
      <c r="AM616" s="21"/>
      <c r="AN616" s="21"/>
      <c r="AO616" s="21"/>
      <c r="AP616" s="21"/>
      <c r="AQ616" s="21"/>
      <c r="AR616" s="21"/>
      <c r="AS616" s="21"/>
      <c r="AT616" s="21"/>
      <c r="AU616" s="21"/>
      <c r="AV616" s="21"/>
      <c r="AW616" s="21"/>
      <c r="AX616" s="21"/>
      <c r="AY616" s="21"/>
      <c r="AZ616" s="21"/>
      <c r="BA616" s="21"/>
      <c r="BB616" s="21"/>
      <c r="BC616" s="21"/>
      <c r="BD616" s="21"/>
      <c r="BE616" s="21"/>
      <c r="BF616" s="21"/>
      <c r="BG616" s="21"/>
      <c r="BH616" s="21"/>
      <c r="BI616" s="21"/>
      <c r="BJ616" s="21"/>
      <c r="BK616" s="21"/>
      <c r="BL616" s="21"/>
      <c r="BM616" s="21"/>
      <c r="BN616" s="21"/>
      <c r="BO616" s="21"/>
      <c r="BP616" s="21"/>
      <c r="BQ616" s="21"/>
      <c r="BR616" s="21"/>
      <c r="BS616" s="21"/>
      <c r="BT616" s="21"/>
      <c r="BU616" s="21"/>
      <c r="BV616" s="21"/>
      <c r="BW616" s="21"/>
      <c r="BX616" s="21"/>
      <c r="BY616" s="21"/>
      <c r="BZ616" s="21"/>
      <c r="CA616" s="21"/>
    </row>
    <row r="617" spans="1:79" ht="15.75" customHeight="1" x14ac:dyDescent="0.2">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c r="AA617" s="21"/>
      <c r="AB617" s="21"/>
      <c r="AC617" s="21"/>
      <c r="AD617" s="21"/>
      <c r="AE617" s="21"/>
      <c r="AF617" s="21"/>
      <c r="AG617" s="21"/>
      <c r="AH617" s="21"/>
      <c r="AI617" s="21"/>
      <c r="AJ617" s="21"/>
      <c r="AK617" s="21"/>
      <c r="AL617" s="21"/>
      <c r="AM617" s="21"/>
      <c r="AN617" s="21"/>
      <c r="AO617" s="21"/>
      <c r="AP617" s="21"/>
      <c r="AQ617" s="21"/>
      <c r="AR617" s="21"/>
      <c r="AS617" s="21"/>
      <c r="AT617" s="21"/>
      <c r="AU617" s="21"/>
      <c r="AV617" s="21"/>
      <c r="AW617" s="21"/>
      <c r="AX617" s="21"/>
      <c r="AY617" s="21"/>
      <c r="AZ617" s="21"/>
      <c r="BA617" s="21"/>
      <c r="BB617" s="21"/>
      <c r="BC617" s="21"/>
      <c r="BD617" s="21"/>
      <c r="BE617" s="21"/>
      <c r="BF617" s="21"/>
      <c r="BG617" s="21"/>
      <c r="BH617" s="21"/>
      <c r="BI617" s="21"/>
      <c r="BJ617" s="21"/>
      <c r="BK617" s="21"/>
      <c r="BL617" s="21"/>
      <c r="BM617" s="21"/>
      <c r="BN617" s="21"/>
      <c r="BO617" s="21"/>
      <c r="BP617" s="21"/>
      <c r="BQ617" s="21"/>
      <c r="BR617" s="21"/>
      <c r="BS617" s="21"/>
      <c r="BT617" s="21"/>
      <c r="BU617" s="21"/>
      <c r="BV617" s="21"/>
      <c r="BW617" s="21"/>
      <c r="BX617" s="21"/>
      <c r="BY617" s="21"/>
      <c r="BZ617" s="21"/>
      <c r="CA617" s="21"/>
    </row>
    <row r="618" spans="1:79" ht="15.75" customHeight="1" x14ac:dyDescent="0.2">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c r="AA618" s="21"/>
      <c r="AB618" s="21"/>
      <c r="AC618" s="21"/>
      <c r="AD618" s="21"/>
      <c r="AE618" s="21"/>
      <c r="AF618" s="21"/>
      <c r="AG618" s="21"/>
      <c r="AH618" s="21"/>
      <c r="AI618" s="21"/>
      <c r="AJ618" s="21"/>
      <c r="AK618" s="21"/>
      <c r="AL618" s="21"/>
      <c r="AM618" s="21"/>
      <c r="AN618" s="21"/>
      <c r="AO618" s="21"/>
      <c r="AP618" s="21"/>
      <c r="AQ618" s="21"/>
      <c r="AR618" s="21"/>
      <c r="AS618" s="21"/>
      <c r="AT618" s="21"/>
      <c r="AU618" s="21"/>
      <c r="AV618" s="21"/>
      <c r="AW618" s="21"/>
      <c r="AX618" s="21"/>
      <c r="AY618" s="21"/>
      <c r="AZ618" s="21"/>
      <c r="BA618" s="21"/>
      <c r="BB618" s="21"/>
      <c r="BC618" s="21"/>
      <c r="BD618" s="21"/>
      <c r="BE618" s="21"/>
      <c r="BF618" s="21"/>
      <c r="BG618" s="21"/>
      <c r="BH618" s="21"/>
      <c r="BI618" s="21"/>
      <c r="BJ618" s="21"/>
      <c r="BK618" s="21"/>
      <c r="BL618" s="21"/>
      <c r="BM618" s="21"/>
      <c r="BN618" s="21"/>
      <c r="BO618" s="21"/>
      <c r="BP618" s="21"/>
      <c r="BQ618" s="21"/>
      <c r="BR618" s="21"/>
      <c r="BS618" s="21"/>
      <c r="BT618" s="21"/>
      <c r="BU618" s="21"/>
      <c r="BV618" s="21"/>
      <c r="BW618" s="21"/>
      <c r="BX618" s="21"/>
      <c r="BY618" s="21"/>
      <c r="BZ618" s="21"/>
      <c r="CA618" s="21"/>
    </row>
    <row r="619" spans="1:79" ht="15.75" customHeight="1" x14ac:dyDescent="0.2">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c r="AA619" s="21"/>
      <c r="AB619" s="21"/>
      <c r="AC619" s="21"/>
      <c r="AD619" s="21"/>
      <c r="AE619" s="21"/>
      <c r="AF619" s="21"/>
      <c r="AG619" s="21"/>
      <c r="AH619" s="21"/>
      <c r="AI619" s="21"/>
      <c r="AJ619" s="21"/>
      <c r="AK619" s="21"/>
      <c r="AL619" s="21"/>
      <c r="AM619" s="21"/>
      <c r="AN619" s="21"/>
      <c r="AO619" s="21"/>
      <c r="AP619" s="21"/>
      <c r="AQ619" s="21"/>
      <c r="AR619" s="21"/>
      <c r="AS619" s="21"/>
      <c r="AT619" s="21"/>
      <c r="AU619" s="21"/>
      <c r="AV619" s="21"/>
      <c r="AW619" s="21"/>
      <c r="AX619" s="21"/>
      <c r="AY619" s="21"/>
      <c r="AZ619" s="21"/>
      <c r="BA619" s="21"/>
      <c r="BB619" s="21"/>
      <c r="BC619" s="21"/>
      <c r="BD619" s="21"/>
      <c r="BE619" s="21"/>
      <c r="BF619" s="21"/>
      <c r="BG619" s="21"/>
      <c r="BH619" s="21"/>
      <c r="BI619" s="21"/>
      <c r="BJ619" s="21"/>
      <c r="BK619" s="21"/>
      <c r="BL619" s="21"/>
      <c r="BM619" s="21"/>
      <c r="BN619" s="21"/>
      <c r="BO619" s="21"/>
      <c r="BP619" s="21"/>
      <c r="BQ619" s="21"/>
      <c r="BR619" s="21"/>
      <c r="BS619" s="21"/>
      <c r="BT619" s="21"/>
      <c r="BU619" s="21"/>
      <c r="BV619" s="21"/>
      <c r="BW619" s="21"/>
      <c r="BX619" s="21"/>
      <c r="BY619" s="21"/>
      <c r="BZ619" s="21"/>
      <c r="CA619" s="21"/>
    </row>
    <row r="620" spans="1:79" ht="15.75" customHeight="1" x14ac:dyDescent="0.2">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c r="AA620" s="21"/>
      <c r="AB620" s="21"/>
      <c r="AC620" s="21"/>
      <c r="AD620" s="21"/>
      <c r="AE620" s="21"/>
      <c r="AF620" s="21"/>
      <c r="AG620" s="21"/>
      <c r="AH620" s="21"/>
      <c r="AI620" s="21"/>
      <c r="AJ620" s="21"/>
      <c r="AK620" s="21"/>
      <c r="AL620" s="21"/>
      <c r="AM620" s="21"/>
      <c r="AN620" s="21"/>
      <c r="AO620" s="21"/>
      <c r="AP620" s="21"/>
      <c r="AQ620" s="21"/>
      <c r="AR620" s="21"/>
      <c r="AS620" s="21"/>
      <c r="AT620" s="21"/>
      <c r="AU620" s="21"/>
      <c r="AV620" s="21"/>
      <c r="AW620" s="21"/>
      <c r="AX620" s="21"/>
      <c r="AY620" s="21"/>
      <c r="AZ620" s="21"/>
      <c r="BA620" s="21"/>
      <c r="BB620" s="21"/>
      <c r="BC620" s="21"/>
      <c r="BD620" s="21"/>
      <c r="BE620" s="21"/>
      <c r="BF620" s="21"/>
      <c r="BG620" s="21"/>
      <c r="BH620" s="21"/>
      <c r="BI620" s="21"/>
      <c r="BJ620" s="21"/>
      <c r="BK620" s="21"/>
      <c r="BL620" s="21"/>
      <c r="BM620" s="21"/>
      <c r="BN620" s="21"/>
      <c r="BO620" s="21"/>
      <c r="BP620" s="21"/>
      <c r="BQ620" s="21"/>
      <c r="BR620" s="21"/>
      <c r="BS620" s="21"/>
      <c r="BT620" s="21"/>
      <c r="BU620" s="21"/>
      <c r="BV620" s="21"/>
      <c r="BW620" s="21"/>
      <c r="BX620" s="21"/>
      <c r="BY620" s="21"/>
      <c r="BZ620" s="21"/>
      <c r="CA620" s="21"/>
    </row>
    <row r="621" spans="1:79" ht="15.75" customHeight="1" x14ac:dyDescent="0.2">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21"/>
      <c r="AL621" s="21"/>
      <c r="AM621" s="21"/>
      <c r="AN621" s="21"/>
      <c r="AO621" s="21"/>
      <c r="AP621" s="21"/>
      <c r="AQ621" s="21"/>
      <c r="AR621" s="21"/>
      <c r="AS621" s="21"/>
      <c r="AT621" s="21"/>
      <c r="AU621" s="21"/>
      <c r="AV621" s="21"/>
      <c r="AW621" s="21"/>
      <c r="AX621" s="21"/>
      <c r="AY621" s="21"/>
      <c r="AZ621" s="21"/>
      <c r="BA621" s="21"/>
      <c r="BB621" s="21"/>
      <c r="BC621" s="21"/>
      <c r="BD621" s="21"/>
      <c r="BE621" s="21"/>
      <c r="BF621" s="21"/>
      <c r="BG621" s="21"/>
      <c r="BH621" s="21"/>
      <c r="BI621" s="21"/>
      <c r="BJ621" s="21"/>
      <c r="BK621" s="21"/>
      <c r="BL621" s="21"/>
      <c r="BM621" s="21"/>
      <c r="BN621" s="21"/>
      <c r="BO621" s="21"/>
      <c r="BP621" s="21"/>
      <c r="BQ621" s="21"/>
      <c r="BR621" s="21"/>
      <c r="BS621" s="21"/>
      <c r="BT621" s="21"/>
      <c r="BU621" s="21"/>
      <c r="BV621" s="21"/>
      <c r="BW621" s="21"/>
      <c r="BX621" s="21"/>
      <c r="BY621" s="21"/>
      <c r="BZ621" s="21"/>
      <c r="CA621" s="21"/>
    </row>
    <row r="622" spans="1:79" ht="15.75" customHeight="1" x14ac:dyDescent="0.2">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1"/>
      <c r="AL622" s="21"/>
      <c r="AM622" s="21"/>
      <c r="AN622" s="21"/>
      <c r="AO622" s="21"/>
      <c r="AP622" s="21"/>
      <c r="AQ622" s="21"/>
      <c r="AR622" s="21"/>
      <c r="AS622" s="21"/>
      <c r="AT622" s="21"/>
      <c r="AU622" s="21"/>
      <c r="AV622" s="21"/>
      <c r="AW622" s="21"/>
      <c r="AX622" s="21"/>
      <c r="AY622" s="21"/>
      <c r="AZ622" s="21"/>
      <c r="BA622" s="21"/>
      <c r="BB622" s="21"/>
      <c r="BC622" s="21"/>
      <c r="BD622" s="21"/>
      <c r="BE622" s="21"/>
      <c r="BF622" s="21"/>
      <c r="BG622" s="21"/>
      <c r="BH622" s="21"/>
      <c r="BI622" s="21"/>
      <c r="BJ622" s="21"/>
      <c r="BK622" s="21"/>
      <c r="BL622" s="21"/>
      <c r="BM622" s="21"/>
      <c r="BN622" s="21"/>
      <c r="BO622" s="21"/>
      <c r="BP622" s="21"/>
      <c r="BQ622" s="21"/>
      <c r="BR622" s="21"/>
      <c r="BS622" s="21"/>
      <c r="BT622" s="21"/>
      <c r="BU622" s="21"/>
      <c r="BV622" s="21"/>
      <c r="BW622" s="21"/>
      <c r="BX622" s="21"/>
      <c r="BY622" s="21"/>
      <c r="BZ622" s="21"/>
      <c r="CA622" s="21"/>
    </row>
    <row r="623" spans="1:79" ht="15.75" customHeight="1" x14ac:dyDescent="0.2">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c r="AA623" s="21"/>
      <c r="AB623" s="21"/>
      <c r="AC623" s="21"/>
      <c r="AD623" s="21"/>
      <c r="AE623" s="21"/>
      <c r="AF623" s="21"/>
      <c r="AG623" s="21"/>
      <c r="AH623" s="21"/>
      <c r="AI623" s="21"/>
      <c r="AJ623" s="21"/>
      <c r="AK623" s="21"/>
      <c r="AL623" s="21"/>
      <c r="AM623" s="21"/>
      <c r="AN623" s="21"/>
      <c r="AO623" s="21"/>
      <c r="AP623" s="21"/>
      <c r="AQ623" s="21"/>
      <c r="AR623" s="21"/>
      <c r="AS623" s="21"/>
      <c r="AT623" s="21"/>
      <c r="AU623" s="21"/>
      <c r="AV623" s="21"/>
      <c r="AW623" s="21"/>
      <c r="AX623" s="21"/>
      <c r="AY623" s="21"/>
      <c r="AZ623" s="21"/>
      <c r="BA623" s="21"/>
      <c r="BB623" s="21"/>
      <c r="BC623" s="21"/>
      <c r="BD623" s="21"/>
      <c r="BE623" s="21"/>
      <c r="BF623" s="21"/>
      <c r="BG623" s="21"/>
      <c r="BH623" s="21"/>
      <c r="BI623" s="21"/>
      <c r="BJ623" s="21"/>
      <c r="BK623" s="21"/>
      <c r="BL623" s="21"/>
      <c r="BM623" s="21"/>
      <c r="BN623" s="21"/>
      <c r="BO623" s="21"/>
      <c r="BP623" s="21"/>
      <c r="BQ623" s="21"/>
      <c r="BR623" s="21"/>
      <c r="BS623" s="21"/>
      <c r="BT623" s="21"/>
      <c r="BU623" s="21"/>
      <c r="BV623" s="21"/>
      <c r="BW623" s="21"/>
      <c r="BX623" s="21"/>
      <c r="BY623" s="21"/>
      <c r="BZ623" s="21"/>
      <c r="CA623" s="21"/>
    </row>
    <row r="624" spans="1:79" ht="15.75" customHeight="1" x14ac:dyDescent="0.2">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1"/>
      <c r="AL624" s="21"/>
      <c r="AM624" s="21"/>
      <c r="AN624" s="21"/>
      <c r="AO624" s="21"/>
      <c r="AP624" s="21"/>
      <c r="AQ624" s="21"/>
      <c r="AR624" s="21"/>
      <c r="AS624" s="21"/>
      <c r="AT624" s="21"/>
      <c r="AU624" s="21"/>
      <c r="AV624" s="21"/>
      <c r="AW624" s="21"/>
      <c r="AX624" s="21"/>
      <c r="AY624" s="21"/>
      <c r="AZ624" s="21"/>
      <c r="BA624" s="21"/>
      <c r="BB624" s="21"/>
      <c r="BC624" s="21"/>
      <c r="BD624" s="21"/>
      <c r="BE624" s="21"/>
      <c r="BF624" s="21"/>
      <c r="BG624" s="21"/>
      <c r="BH624" s="21"/>
      <c r="BI624" s="21"/>
      <c r="BJ624" s="21"/>
      <c r="BK624" s="21"/>
      <c r="BL624" s="21"/>
      <c r="BM624" s="21"/>
      <c r="BN624" s="21"/>
      <c r="BO624" s="21"/>
      <c r="BP624" s="21"/>
      <c r="BQ624" s="21"/>
      <c r="BR624" s="21"/>
      <c r="BS624" s="21"/>
      <c r="BT624" s="21"/>
      <c r="BU624" s="21"/>
      <c r="BV624" s="21"/>
      <c r="BW624" s="21"/>
      <c r="BX624" s="21"/>
      <c r="BY624" s="21"/>
      <c r="BZ624" s="21"/>
      <c r="CA624" s="21"/>
    </row>
    <row r="625" spans="1:79" ht="15.75" customHeight="1" x14ac:dyDescent="0.2">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c r="AA625" s="21"/>
      <c r="AB625" s="21"/>
      <c r="AC625" s="21"/>
      <c r="AD625" s="21"/>
      <c r="AE625" s="21"/>
      <c r="AF625" s="21"/>
      <c r="AG625" s="21"/>
      <c r="AH625" s="21"/>
      <c r="AI625" s="21"/>
      <c r="AJ625" s="21"/>
      <c r="AK625" s="21"/>
      <c r="AL625" s="21"/>
      <c r="AM625" s="21"/>
      <c r="AN625" s="21"/>
      <c r="AO625" s="21"/>
      <c r="AP625" s="21"/>
      <c r="AQ625" s="21"/>
      <c r="AR625" s="21"/>
      <c r="AS625" s="21"/>
      <c r="AT625" s="21"/>
      <c r="AU625" s="21"/>
      <c r="AV625" s="21"/>
      <c r="AW625" s="21"/>
      <c r="AX625" s="21"/>
      <c r="AY625" s="21"/>
      <c r="AZ625" s="21"/>
      <c r="BA625" s="21"/>
      <c r="BB625" s="21"/>
      <c r="BC625" s="21"/>
      <c r="BD625" s="21"/>
      <c r="BE625" s="21"/>
      <c r="BF625" s="21"/>
      <c r="BG625" s="21"/>
      <c r="BH625" s="21"/>
      <c r="BI625" s="21"/>
      <c r="BJ625" s="21"/>
      <c r="BK625" s="21"/>
      <c r="BL625" s="21"/>
      <c r="BM625" s="21"/>
      <c r="BN625" s="21"/>
      <c r="BO625" s="21"/>
      <c r="BP625" s="21"/>
      <c r="BQ625" s="21"/>
      <c r="BR625" s="21"/>
      <c r="BS625" s="21"/>
      <c r="BT625" s="21"/>
      <c r="BU625" s="21"/>
      <c r="BV625" s="21"/>
      <c r="BW625" s="21"/>
      <c r="BX625" s="21"/>
      <c r="BY625" s="21"/>
      <c r="BZ625" s="21"/>
      <c r="CA625" s="21"/>
    </row>
    <row r="626" spans="1:79" ht="15.75" customHeight="1" x14ac:dyDescent="0.2">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1"/>
      <c r="AL626" s="21"/>
      <c r="AM626" s="21"/>
      <c r="AN626" s="21"/>
      <c r="AO626" s="21"/>
      <c r="AP626" s="21"/>
      <c r="AQ626" s="21"/>
      <c r="AR626" s="21"/>
      <c r="AS626" s="21"/>
      <c r="AT626" s="21"/>
      <c r="AU626" s="21"/>
      <c r="AV626" s="21"/>
      <c r="AW626" s="21"/>
      <c r="AX626" s="21"/>
      <c r="AY626" s="21"/>
      <c r="AZ626" s="21"/>
      <c r="BA626" s="21"/>
      <c r="BB626" s="21"/>
      <c r="BC626" s="21"/>
      <c r="BD626" s="21"/>
      <c r="BE626" s="21"/>
      <c r="BF626" s="21"/>
      <c r="BG626" s="21"/>
      <c r="BH626" s="21"/>
      <c r="BI626" s="21"/>
      <c r="BJ626" s="21"/>
      <c r="BK626" s="21"/>
      <c r="BL626" s="21"/>
      <c r="BM626" s="21"/>
      <c r="BN626" s="21"/>
      <c r="BO626" s="21"/>
      <c r="BP626" s="21"/>
      <c r="BQ626" s="21"/>
      <c r="BR626" s="21"/>
      <c r="BS626" s="21"/>
      <c r="BT626" s="21"/>
      <c r="BU626" s="21"/>
      <c r="BV626" s="21"/>
      <c r="BW626" s="21"/>
      <c r="BX626" s="21"/>
      <c r="BY626" s="21"/>
      <c r="BZ626" s="21"/>
      <c r="CA626" s="21"/>
    </row>
    <row r="627" spans="1:79" ht="15.75" customHeight="1" x14ac:dyDescent="0.2">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1"/>
      <c r="AL627" s="21"/>
      <c r="AM627" s="21"/>
      <c r="AN627" s="21"/>
      <c r="AO627" s="21"/>
      <c r="AP627" s="21"/>
      <c r="AQ627" s="21"/>
      <c r="AR627" s="21"/>
      <c r="AS627" s="21"/>
      <c r="AT627" s="21"/>
      <c r="AU627" s="21"/>
      <c r="AV627" s="21"/>
      <c r="AW627" s="21"/>
      <c r="AX627" s="21"/>
      <c r="AY627" s="21"/>
      <c r="AZ627" s="21"/>
      <c r="BA627" s="21"/>
      <c r="BB627" s="21"/>
      <c r="BC627" s="21"/>
      <c r="BD627" s="21"/>
      <c r="BE627" s="21"/>
      <c r="BF627" s="21"/>
      <c r="BG627" s="21"/>
      <c r="BH627" s="21"/>
      <c r="BI627" s="21"/>
      <c r="BJ627" s="21"/>
      <c r="BK627" s="21"/>
      <c r="BL627" s="21"/>
      <c r="BM627" s="21"/>
      <c r="BN627" s="21"/>
      <c r="BO627" s="21"/>
      <c r="BP627" s="21"/>
      <c r="BQ627" s="21"/>
      <c r="BR627" s="21"/>
      <c r="BS627" s="21"/>
      <c r="BT627" s="21"/>
      <c r="BU627" s="21"/>
      <c r="BV627" s="21"/>
      <c r="BW627" s="21"/>
      <c r="BX627" s="21"/>
      <c r="BY627" s="21"/>
      <c r="BZ627" s="21"/>
      <c r="CA627" s="21"/>
    </row>
    <row r="628" spans="1:79" ht="15.75" customHeight="1" x14ac:dyDescent="0.2">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c r="AA628" s="21"/>
      <c r="AB628" s="21"/>
      <c r="AC628" s="21"/>
      <c r="AD628" s="21"/>
      <c r="AE628" s="21"/>
      <c r="AF628" s="21"/>
      <c r="AG628" s="21"/>
      <c r="AH628" s="21"/>
      <c r="AI628" s="21"/>
      <c r="AJ628" s="21"/>
      <c r="AK628" s="21"/>
      <c r="AL628" s="21"/>
      <c r="AM628" s="21"/>
      <c r="AN628" s="21"/>
      <c r="AO628" s="21"/>
      <c r="AP628" s="21"/>
      <c r="AQ628" s="21"/>
      <c r="AR628" s="21"/>
      <c r="AS628" s="21"/>
      <c r="AT628" s="21"/>
      <c r="AU628" s="21"/>
      <c r="AV628" s="21"/>
      <c r="AW628" s="21"/>
      <c r="AX628" s="21"/>
      <c r="AY628" s="21"/>
      <c r="AZ628" s="21"/>
      <c r="BA628" s="21"/>
      <c r="BB628" s="21"/>
      <c r="BC628" s="21"/>
      <c r="BD628" s="21"/>
      <c r="BE628" s="21"/>
      <c r="BF628" s="21"/>
      <c r="BG628" s="21"/>
      <c r="BH628" s="21"/>
      <c r="BI628" s="21"/>
      <c r="BJ628" s="21"/>
      <c r="BK628" s="21"/>
      <c r="BL628" s="21"/>
      <c r="BM628" s="21"/>
      <c r="BN628" s="21"/>
      <c r="BO628" s="21"/>
      <c r="BP628" s="21"/>
      <c r="BQ628" s="21"/>
      <c r="BR628" s="21"/>
      <c r="BS628" s="21"/>
      <c r="BT628" s="21"/>
      <c r="BU628" s="21"/>
      <c r="BV628" s="21"/>
      <c r="BW628" s="21"/>
      <c r="BX628" s="21"/>
      <c r="BY628" s="21"/>
      <c r="BZ628" s="21"/>
      <c r="CA628" s="21"/>
    </row>
    <row r="629" spans="1:79" ht="15.75" customHeight="1" x14ac:dyDescent="0.2">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c r="AA629" s="21"/>
      <c r="AB629" s="21"/>
      <c r="AC629" s="21"/>
      <c r="AD629" s="21"/>
      <c r="AE629" s="21"/>
      <c r="AF629" s="21"/>
      <c r="AG629" s="21"/>
      <c r="AH629" s="21"/>
      <c r="AI629" s="21"/>
      <c r="AJ629" s="21"/>
      <c r="AK629" s="21"/>
      <c r="AL629" s="21"/>
      <c r="AM629" s="21"/>
      <c r="AN629" s="21"/>
      <c r="AO629" s="21"/>
      <c r="AP629" s="21"/>
      <c r="AQ629" s="21"/>
      <c r="AR629" s="21"/>
      <c r="AS629" s="21"/>
      <c r="AT629" s="21"/>
      <c r="AU629" s="21"/>
      <c r="AV629" s="21"/>
      <c r="AW629" s="21"/>
      <c r="AX629" s="21"/>
      <c r="AY629" s="21"/>
      <c r="AZ629" s="21"/>
      <c r="BA629" s="21"/>
      <c r="BB629" s="21"/>
      <c r="BC629" s="21"/>
      <c r="BD629" s="21"/>
      <c r="BE629" s="21"/>
      <c r="BF629" s="21"/>
      <c r="BG629" s="21"/>
      <c r="BH629" s="21"/>
      <c r="BI629" s="21"/>
      <c r="BJ629" s="21"/>
      <c r="BK629" s="21"/>
      <c r="BL629" s="21"/>
      <c r="BM629" s="21"/>
      <c r="BN629" s="21"/>
      <c r="BO629" s="21"/>
      <c r="BP629" s="21"/>
      <c r="BQ629" s="21"/>
      <c r="BR629" s="21"/>
      <c r="BS629" s="21"/>
      <c r="BT629" s="21"/>
      <c r="BU629" s="21"/>
      <c r="BV629" s="21"/>
      <c r="BW629" s="21"/>
      <c r="BX629" s="21"/>
      <c r="BY629" s="21"/>
      <c r="BZ629" s="21"/>
      <c r="CA629" s="21"/>
    </row>
    <row r="630" spans="1:79" ht="15.75" customHeight="1" x14ac:dyDescent="0.2">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1"/>
      <c r="AL630" s="21"/>
      <c r="AM630" s="21"/>
      <c r="AN630" s="21"/>
      <c r="AO630" s="21"/>
      <c r="AP630" s="21"/>
      <c r="AQ630" s="21"/>
      <c r="AR630" s="21"/>
      <c r="AS630" s="21"/>
      <c r="AT630" s="21"/>
      <c r="AU630" s="21"/>
      <c r="AV630" s="21"/>
      <c r="AW630" s="21"/>
      <c r="AX630" s="21"/>
      <c r="AY630" s="21"/>
      <c r="AZ630" s="21"/>
      <c r="BA630" s="21"/>
      <c r="BB630" s="21"/>
      <c r="BC630" s="21"/>
      <c r="BD630" s="21"/>
      <c r="BE630" s="21"/>
      <c r="BF630" s="21"/>
      <c r="BG630" s="21"/>
      <c r="BH630" s="21"/>
      <c r="BI630" s="21"/>
      <c r="BJ630" s="21"/>
      <c r="BK630" s="21"/>
      <c r="BL630" s="21"/>
      <c r="BM630" s="21"/>
      <c r="BN630" s="21"/>
      <c r="BO630" s="21"/>
      <c r="BP630" s="21"/>
      <c r="BQ630" s="21"/>
      <c r="BR630" s="21"/>
      <c r="BS630" s="21"/>
      <c r="BT630" s="21"/>
      <c r="BU630" s="21"/>
      <c r="BV630" s="21"/>
      <c r="BW630" s="21"/>
      <c r="BX630" s="21"/>
      <c r="BY630" s="21"/>
      <c r="BZ630" s="21"/>
      <c r="CA630" s="21"/>
    </row>
    <row r="631" spans="1:79" ht="15.75" customHeight="1" x14ac:dyDescent="0.2">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21"/>
      <c r="AL631" s="21"/>
      <c r="AM631" s="21"/>
      <c r="AN631" s="21"/>
      <c r="AO631" s="21"/>
      <c r="AP631" s="21"/>
      <c r="AQ631" s="21"/>
      <c r="AR631" s="21"/>
      <c r="AS631" s="21"/>
      <c r="AT631" s="21"/>
      <c r="AU631" s="21"/>
      <c r="AV631" s="21"/>
      <c r="AW631" s="21"/>
      <c r="AX631" s="21"/>
      <c r="AY631" s="21"/>
      <c r="AZ631" s="21"/>
      <c r="BA631" s="21"/>
      <c r="BB631" s="21"/>
      <c r="BC631" s="21"/>
      <c r="BD631" s="21"/>
      <c r="BE631" s="21"/>
      <c r="BF631" s="21"/>
      <c r="BG631" s="21"/>
      <c r="BH631" s="21"/>
      <c r="BI631" s="21"/>
      <c r="BJ631" s="21"/>
      <c r="BK631" s="21"/>
      <c r="BL631" s="21"/>
      <c r="BM631" s="21"/>
      <c r="BN631" s="21"/>
      <c r="BO631" s="21"/>
      <c r="BP631" s="21"/>
      <c r="BQ631" s="21"/>
      <c r="BR631" s="21"/>
      <c r="BS631" s="21"/>
      <c r="BT631" s="21"/>
      <c r="BU631" s="21"/>
      <c r="BV631" s="21"/>
      <c r="BW631" s="21"/>
      <c r="BX631" s="21"/>
      <c r="BY631" s="21"/>
      <c r="BZ631" s="21"/>
      <c r="CA631" s="21"/>
    </row>
    <row r="632" spans="1:79" ht="15.75" customHeight="1" x14ac:dyDescent="0.2">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c r="AL632" s="21"/>
      <c r="AM632" s="21"/>
      <c r="AN632" s="21"/>
      <c r="AO632" s="21"/>
      <c r="AP632" s="21"/>
      <c r="AQ632" s="21"/>
      <c r="AR632" s="21"/>
      <c r="AS632" s="21"/>
      <c r="AT632" s="21"/>
      <c r="AU632" s="21"/>
      <c r="AV632" s="21"/>
      <c r="AW632" s="21"/>
      <c r="AX632" s="21"/>
      <c r="AY632" s="21"/>
      <c r="AZ632" s="21"/>
      <c r="BA632" s="21"/>
      <c r="BB632" s="21"/>
      <c r="BC632" s="21"/>
      <c r="BD632" s="21"/>
      <c r="BE632" s="21"/>
      <c r="BF632" s="21"/>
      <c r="BG632" s="21"/>
      <c r="BH632" s="21"/>
      <c r="BI632" s="21"/>
      <c r="BJ632" s="21"/>
      <c r="BK632" s="21"/>
      <c r="BL632" s="21"/>
      <c r="BM632" s="21"/>
      <c r="BN632" s="21"/>
      <c r="BO632" s="21"/>
      <c r="BP632" s="21"/>
      <c r="BQ632" s="21"/>
      <c r="BR632" s="21"/>
      <c r="BS632" s="21"/>
      <c r="BT632" s="21"/>
      <c r="BU632" s="21"/>
      <c r="BV632" s="21"/>
      <c r="BW632" s="21"/>
      <c r="BX632" s="21"/>
      <c r="BY632" s="21"/>
      <c r="BZ632" s="21"/>
      <c r="CA632" s="21"/>
    </row>
    <row r="633" spans="1:79" ht="15.75" customHeight="1" x14ac:dyDescent="0.2">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1"/>
      <c r="AL633" s="21"/>
      <c r="AM633" s="21"/>
      <c r="AN633" s="21"/>
      <c r="AO633" s="21"/>
      <c r="AP633" s="21"/>
      <c r="AQ633" s="21"/>
      <c r="AR633" s="21"/>
      <c r="AS633" s="21"/>
      <c r="AT633" s="21"/>
      <c r="AU633" s="21"/>
      <c r="AV633" s="21"/>
      <c r="AW633" s="21"/>
      <c r="AX633" s="21"/>
      <c r="AY633" s="21"/>
      <c r="AZ633" s="21"/>
      <c r="BA633" s="21"/>
      <c r="BB633" s="21"/>
      <c r="BC633" s="21"/>
      <c r="BD633" s="21"/>
      <c r="BE633" s="21"/>
      <c r="BF633" s="21"/>
      <c r="BG633" s="21"/>
      <c r="BH633" s="21"/>
      <c r="BI633" s="21"/>
      <c r="BJ633" s="21"/>
      <c r="BK633" s="21"/>
      <c r="BL633" s="21"/>
      <c r="BM633" s="21"/>
      <c r="BN633" s="21"/>
      <c r="BO633" s="21"/>
      <c r="BP633" s="21"/>
      <c r="BQ633" s="21"/>
      <c r="BR633" s="21"/>
      <c r="BS633" s="21"/>
      <c r="BT633" s="21"/>
      <c r="BU633" s="21"/>
      <c r="BV633" s="21"/>
      <c r="BW633" s="21"/>
      <c r="BX633" s="21"/>
      <c r="BY633" s="21"/>
      <c r="BZ633" s="21"/>
      <c r="CA633" s="21"/>
    </row>
    <row r="634" spans="1:79" ht="15.75" customHeight="1" x14ac:dyDescent="0.2">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c r="AA634" s="21"/>
      <c r="AB634" s="21"/>
      <c r="AC634" s="21"/>
      <c r="AD634" s="21"/>
      <c r="AE634" s="21"/>
      <c r="AF634" s="21"/>
      <c r="AG634" s="21"/>
      <c r="AH634" s="21"/>
      <c r="AI634" s="21"/>
      <c r="AJ634" s="21"/>
      <c r="AK634" s="21"/>
      <c r="AL634" s="21"/>
      <c r="AM634" s="21"/>
      <c r="AN634" s="21"/>
      <c r="AO634" s="21"/>
      <c r="AP634" s="21"/>
      <c r="AQ634" s="21"/>
      <c r="AR634" s="21"/>
      <c r="AS634" s="21"/>
      <c r="AT634" s="21"/>
      <c r="AU634" s="21"/>
      <c r="AV634" s="21"/>
      <c r="AW634" s="21"/>
      <c r="AX634" s="21"/>
      <c r="AY634" s="21"/>
      <c r="AZ634" s="21"/>
      <c r="BA634" s="21"/>
      <c r="BB634" s="21"/>
      <c r="BC634" s="21"/>
      <c r="BD634" s="21"/>
      <c r="BE634" s="21"/>
      <c r="BF634" s="21"/>
      <c r="BG634" s="21"/>
      <c r="BH634" s="21"/>
      <c r="BI634" s="21"/>
      <c r="BJ634" s="21"/>
      <c r="BK634" s="21"/>
      <c r="BL634" s="21"/>
      <c r="BM634" s="21"/>
      <c r="BN634" s="21"/>
      <c r="BO634" s="21"/>
      <c r="BP634" s="21"/>
      <c r="BQ634" s="21"/>
      <c r="BR634" s="21"/>
      <c r="BS634" s="21"/>
      <c r="BT634" s="21"/>
      <c r="BU634" s="21"/>
      <c r="BV634" s="21"/>
      <c r="BW634" s="21"/>
      <c r="BX634" s="21"/>
      <c r="BY634" s="21"/>
      <c r="BZ634" s="21"/>
      <c r="CA634" s="21"/>
    </row>
    <row r="635" spans="1:79" ht="15.75" customHeight="1" x14ac:dyDescent="0.2">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1"/>
      <c r="AL635" s="21"/>
      <c r="AM635" s="21"/>
      <c r="AN635" s="21"/>
      <c r="AO635" s="21"/>
      <c r="AP635" s="21"/>
      <c r="AQ635" s="21"/>
      <c r="AR635" s="21"/>
      <c r="AS635" s="21"/>
      <c r="AT635" s="21"/>
      <c r="AU635" s="21"/>
      <c r="AV635" s="21"/>
      <c r="AW635" s="21"/>
      <c r="AX635" s="21"/>
      <c r="AY635" s="21"/>
      <c r="AZ635" s="21"/>
      <c r="BA635" s="21"/>
      <c r="BB635" s="21"/>
      <c r="BC635" s="21"/>
      <c r="BD635" s="21"/>
      <c r="BE635" s="21"/>
      <c r="BF635" s="21"/>
      <c r="BG635" s="21"/>
      <c r="BH635" s="21"/>
      <c r="BI635" s="21"/>
      <c r="BJ635" s="21"/>
      <c r="BK635" s="21"/>
      <c r="BL635" s="21"/>
      <c r="BM635" s="21"/>
      <c r="BN635" s="21"/>
      <c r="BO635" s="21"/>
      <c r="BP635" s="21"/>
      <c r="BQ635" s="21"/>
      <c r="BR635" s="21"/>
      <c r="BS635" s="21"/>
      <c r="BT635" s="21"/>
      <c r="BU635" s="21"/>
      <c r="BV635" s="21"/>
      <c r="BW635" s="21"/>
      <c r="BX635" s="21"/>
      <c r="BY635" s="21"/>
      <c r="BZ635" s="21"/>
      <c r="CA635" s="21"/>
    </row>
    <row r="636" spans="1:79" ht="15.75" customHeight="1" x14ac:dyDescent="0.2">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1"/>
      <c r="AL636" s="21"/>
      <c r="AM636" s="21"/>
      <c r="AN636" s="21"/>
      <c r="AO636" s="21"/>
      <c r="AP636" s="21"/>
      <c r="AQ636" s="21"/>
      <c r="AR636" s="21"/>
      <c r="AS636" s="21"/>
      <c r="AT636" s="21"/>
      <c r="AU636" s="21"/>
      <c r="AV636" s="21"/>
      <c r="AW636" s="21"/>
      <c r="AX636" s="21"/>
      <c r="AY636" s="21"/>
      <c r="AZ636" s="21"/>
      <c r="BA636" s="21"/>
      <c r="BB636" s="21"/>
      <c r="BC636" s="21"/>
      <c r="BD636" s="21"/>
      <c r="BE636" s="21"/>
      <c r="BF636" s="21"/>
      <c r="BG636" s="21"/>
      <c r="BH636" s="21"/>
      <c r="BI636" s="21"/>
      <c r="BJ636" s="21"/>
      <c r="BK636" s="21"/>
      <c r="BL636" s="21"/>
      <c r="BM636" s="21"/>
      <c r="BN636" s="21"/>
      <c r="BO636" s="21"/>
      <c r="BP636" s="21"/>
      <c r="BQ636" s="21"/>
      <c r="BR636" s="21"/>
      <c r="BS636" s="21"/>
      <c r="BT636" s="21"/>
      <c r="BU636" s="21"/>
      <c r="BV636" s="21"/>
      <c r="BW636" s="21"/>
      <c r="BX636" s="21"/>
      <c r="BY636" s="21"/>
      <c r="BZ636" s="21"/>
      <c r="CA636" s="21"/>
    </row>
    <row r="637" spans="1:79" ht="15.75" customHeight="1" x14ac:dyDescent="0.2">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1"/>
      <c r="AL637" s="21"/>
      <c r="AM637" s="21"/>
      <c r="AN637" s="21"/>
      <c r="AO637" s="21"/>
      <c r="AP637" s="21"/>
      <c r="AQ637" s="21"/>
      <c r="AR637" s="21"/>
      <c r="AS637" s="21"/>
      <c r="AT637" s="21"/>
      <c r="AU637" s="21"/>
      <c r="AV637" s="21"/>
      <c r="AW637" s="21"/>
      <c r="AX637" s="21"/>
      <c r="AY637" s="21"/>
      <c r="AZ637" s="21"/>
      <c r="BA637" s="21"/>
      <c r="BB637" s="21"/>
      <c r="BC637" s="21"/>
      <c r="BD637" s="21"/>
      <c r="BE637" s="21"/>
      <c r="BF637" s="21"/>
      <c r="BG637" s="21"/>
      <c r="BH637" s="21"/>
      <c r="BI637" s="21"/>
      <c r="BJ637" s="21"/>
      <c r="BK637" s="21"/>
      <c r="BL637" s="21"/>
      <c r="BM637" s="21"/>
      <c r="BN637" s="21"/>
      <c r="BO637" s="21"/>
      <c r="BP637" s="21"/>
      <c r="BQ637" s="21"/>
      <c r="BR637" s="21"/>
      <c r="BS637" s="21"/>
      <c r="BT637" s="21"/>
      <c r="BU637" s="21"/>
      <c r="BV637" s="21"/>
      <c r="BW637" s="21"/>
      <c r="BX637" s="21"/>
      <c r="BY637" s="21"/>
      <c r="BZ637" s="21"/>
      <c r="CA637" s="21"/>
    </row>
    <row r="638" spans="1:79" ht="15.75" customHeight="1" x14ac:dyDescent="0.2">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1"/>
      <c r="AL638" s="21"/>
      <c r="AM638" s="21"/>
      <c r="AN638" s="21"/>
      <c r="AO638" s="21"/>
      <c r="AP638" s="21"/>
      <c r="AQ638" s="21"/>
      <c r="AR638" s="21"/>
      <c r="AS638" s="21"/>
      <c r="AT638" s="21"/>
      <c r="AU638" s="21"/>
      <c r="AV638" s="21"/>
      <c r="AW638" s="21"/>
      <c r="AX638" s="21"/>
      <c r="AY638" s="21"/>
      <c r="AZ638" s="21"/>
      <c r="BA638" s="21"/>
      <c r="BB638" s="21"/>
      <c r="BC638" s="21"/>
      <c r="BD638" s="21"/>
      <c r="BE638" s="21"/>
      <c r="BF638" s="21"/>
      <c r="BG638" s="21"/>
      <c r="BH638" s="21"/>
      <c r="BI638" s="21"/>
      <c r="BJ638" s="21"/>
      <c r="BK638" s="21"/>
      <c r="BL638" s="21"/>
      <c r="BM638" s="21"/>
      <c r="BN638" s="21"/>
      <c r="BO638" s="21"/>
      <c r="BP638" s="21"/>
      <c r="BQ638" s="21"/>
      <c r="BR638" s="21"/>
      <c r="BS638" s="21"/>
      <c r="BT638" s="21"/>
      <c r="BU638" s="21"/>
      <c r="BV638" s="21"/>
      <c r="BW638" s="21"/>
      <c r="BX638" s="21"/>
      <c r="BY638" s="21"/>
      <c r="BZ638" s="21"/>
      <c r="CA638" s="21"/>
    </row>
    <row r="639" spans="1:79" ht="15.75" customHeight="1" x14ac:dyDescent="0.2">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1"/>
      <c r="AL639" s="21"/>
      <c r="AM639" s="21"/>
      <c r="AN639" s="21"/>
      <c r="AO639" s="21"/>
      <c r="AP639" s="21"/>
      <c r="AQ639" s="21"/>
      <c r="AR639" s="21"/>
      <c r="AS639" s="21"/>
      <c r="AT639" s="21"/>
      <c r="AU639" s="21"/>
      <c r="AV639" s="21"/>
      <c r="AW639" s="21"/>
      <c r="AX639" s="21"/>
      <c r="AY639" s="21"/>
      <c r="AZ639" s="21"/>
      <c r="BA639" s="21"/>
      <c r="BB639" s="21"/>
      <c r="BC639" s="21"/>
      <c r="BD639" s="21"/>
      <c r="BE639" s="21"/>
      <c r="BF639" s="21"/>
      <c r="BG639" s="21"/>
      <c r="BH639" s="21"/>
      <c r="BI639" s="21"/>
      <c r="BJ639" s="21"/>
      <c r="BK639" s="21"/>
      <c r="BL639" s="21"/>
      <c r="BM639" s="21"/>
      <c r="BN639" s="21"/>
      <c r="BO639" s="21"/>
      <c r="BP639" s="21"/>
      <c r="BQ639" s="21"/>
      <c r="BR639" s="21"/>
      <c r="BS639" s="21"/>
      <c r="BT639" s="21"/>
      <c r="BU639" s="21"/>
      <c r="BV639" s="21"/>
      <c r="BW639" s="21"/>
      <c r="BX639" s="21"/>
      <c r="BY639" s="21"/>
      <c r="BZ639" s="21"/>
      <c r="CA639" s="21"/>
    </row>
    <row r="640" spans="1:79" ht="15.75" customHeight="1" x14ac:dyDescent="0.2">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c r="AA640" s="21"/>
      <c r="AB640" s="21"/>
      <c r="AC640" s="21"/>
      <c r="AD640" s="21"/>
      <c r="AE640" s="21"/>
      <c r="AF640" s="21"/>
      <c r="AG640" s="21"/>
      <c r="AH640" s="21"/>
      <c r="AI640" s="21"/>
      <c r="AJ640" s="21"/>
      <c r="AK640" s="21"/>
      <c r="AL640" s="21"/>
      <c r="AM640" s="21"/>
      <c r="AN640" s="21"/>
      <c r="AO640" s="21"/>
      <c r="AP640" s="21"/>
      <c r="AQ640" s="21"/>
      <c r="AR640" s="21"/>
      <c r="AS640" s="21"/>
      <c r="AT640" s="21"/>
      <c r="AU640" s="21"/>
      <c r="AV640" s="21"/>
      <c r="AW640" s="21"/>
      <c r="AX640" s="21"/>
      <c r="AY640" s="21"/>
      <c r="AZ640" s="21"/>
      <c r="BA640" s="21"/>
      <c r="BB640" s="21"/>
      <c r="BC640" s="21"/>
      <c r="BD640" s="21"/>
      <c r="BE640" s="21"/>
      <c r="BF640" s="21"/>
      <c r="BG640" s="21"/>
      <c r="BH640" s="21"/>
      <c r="BI640" s="21"/>
      <c r="BJ640" s="21"/>
      <c r="BK640" s="21"/>
      <c r="BL640" s="21"/>
      <c r="BM640" s="21"/>
      <c r="BN640" s="21"/>
      <c r="BO640" s="21"/>
      <c r="BP640" s="21"/>
      <c r="BQ640" s="21"/>
      <c r="BR640" s="21"/>
      <c r="BS640" s="21"/>
      <c r="BT640" s="21"/>
      <c r="BU640" s="21"/>
      <c r="BV640" s="21"/>
      <c r="BW640" s="21"/>
      <c r="BX640" s="21"/>
      <c r="BY640" s="21"/>
      <c r="BZ640" s="21"/>
      <c r="CA640" s="21"/>
    </row>
    <row r="641" spans="1:79" ht="15.75" customHeight="1" x14ac:dyDescent="0.2">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1"/>
      <c r="AL641" s="21"/>
      <c r="AM641" s="21"/>
      <c r="AN641" s="21"/>
      <c r="AO641" s="21"/>
      <c r="AP641" s="21"/>
      <c r="AQ641" s="21"/>
      <c r="AR641" s="21"/>
      <c r="AS641" s="21"/>
      <c r="AT641" s="21"/>
      <c r="AU641" s="21"/>
      <c r="AV641" s="21"/>
      <c r="AW641" s="21"/>
      <c r="AX641" s="21"/>
      <c r="AY641" s="21"/>
      <c r="AZ641" s="21"/>
      <c r="BA641" s="21"/>
      <c r="BB641" s="21"/>
      <c r="BC641" s="21"/>
      <c r="BD641" s="21"/>
      <c r="BE641" s="21"/>
      <c r="BF641" s="21"/>
      <c r="BG641" s="21"/>
      <c r="BH641" s="21"/>
      <c r="BI641" s="21"/>
      <c r="BJ641" s="21"/>
      <c r="BK641" s="21"/>
      <c r="BL641" s="21"/>
      <c r="BM641" s="21"/>
      <c r="BN641" s="21"/>
      <c r="BO641" s="21"/>
      <c r="BP641" s="21"/>
      <c r="BQ641" s="21"/>
      <c r="BR641" s="21"/>
      <c r="BS641" s="21"/>
      <c r="BT641" s="21"/>
      <c r="BU641" s="21"/>
      <c r="BV641" s="21"/>
      <c r="BW641" s="21"/>
      <c r="BX641" s="21"/>
      <c r="BY641" s="21"/>
      <c r="BZ641" s="21"/>
      <c r="CA641" s="21"/>
    </row>
    <row r="642" spans="1:79" ht="15.75" customHeight="1" x14ac:dyDescent="0.2">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1"/>
      <c r="AL642" s="21"/>
      <c r="AM642" s="21"/>
      <c r="AN642" s="21"/>
      <c r="AO642" s="21"/>
      <c r="AP642" s="21"/>
      <c r="AQ642" s="21"/>
      <c r="AR642" s="21"/>
      <c r="AS642" s="21"/>
      <c r="AT642" s="21"/>
      <c r="AU642" s="21"/>
      <c r="AV642" s="21"/>
      <c r="AW642" s="21"/>
      <c r="AX642" s="21"/>
      <c r="AY642" s="21"/>
      <c r="AZ642" s="21"/>
      <c r="BA642" s="21"/>
      <c r="BB642" s="21"/>
      <c r="BC642" s="21"/>
      <c r="BD642" s="21"/>
      <c r="BE642" s="21"/>
      <c r="BF642" s="21"/>
      <c r="BG642" s="21"/>
      <c r="BH642" s="21"/>
      <c r="BI642" s="21"/>
      <c r="BJ642" s="21"/>
      <c r="BK642" s="21"/>
      <c r="BL642" s="21"/>
      <c r="BM642" s="21"/>
      <c r="BN642" s="21"/>
      <c r="BO642" s="21"/>
      <c r="BP642" s="21"/>
      <c r="BQ642" s="21"/>
      <c r="BR642" s="21"/>
      <c r="BS642" s="21"/>
      <c r="BT642" s="21"/>
      <c r="BU642" s="21"/>
      <c r="BV642" s="21"/>
      <c r="BW642" s="21"/>
      <c r="BX642" s="21"/>
      <c r="BY642" s="21"/>
      <c r="BZ642" s="21"/>
      <c r="CA642" s="21"/>
    </row>
    <row r="643" spans="1:79" ht="15.75" customHeight="1" x14ac:dyDescent="0.2">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1"/>
      <c r="AL643" s="21"/>
      <c r="AM643" s="21"/>
      <c r="AN643" s="21"/>
      <c r="AO643" s="21"/>
      <c r="AP643" s="21"/>
      <c r="AQ643" s="21"/>
      <c r="AR643" s="21"/>
      <c r="AS643" s="21"/>
      <c r="AT643" s="21"/>
      <c r="AU643" s="21"/>
      <c r="AV643" s="21"/>
      <c r="AW643" s="21"/>
      <c r="AX643" s="21"/>
      <c r="AY643" s="21"/>
      <c r="AZ643" s="21"/>
      <c r="BA643" s="21"/>
      <c r="BB643" s="21"/>
      <c r="BC643" s="21"/>
      <c r="BD643" s="21"/>
      <c r="BE643" s="21"/>
      <c r="BF643" s="21"/>
      <c r="BG643" s="21"/>
      <c r="BH643" s="21"/>
      <c r="BI643" s="21"/>
      <c r="BJ643" s="21"/>
      <c r="BK643" s="21"/>
      <c r="BL643" s="21"/>
      <c r="BM643" s="21"/>
      <c r="BN643" s="21"/>
      <c r="BO643" s="21"/>
      <c r="BP643" s="21"/>
      <c r="BQ643" s="21"/>
      <c r="BR643" s="21"/>
      <c r="BS643" s="21"/>
      <c r="BT643" s="21"/>
      <c r="BU643" s="21"/>
      <c r="BV643" s="21"/>
      <c r="BW643" s="21"/>
      <c r="BX643" s="21"/>
      <c r="BY643" s="21"/>
      <c r="BZ643" s="21"/>
      <c r="CA643" s="21"/>
    </row>
    <row r="644" spans="1:79" ht="15.75" customHeight="1" x14ac:dyDescent="0.2">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1"/>
      <c r="AL644" s="21"/>
      <c r="AM644" s="21"/>
      <c r="AN644" s="21"/>
      <c r="AO644" s="21"/>
      <c r="AP644" s="21"/>
      <c r="AQ644" s="21"/>
      <c r="AR644" s="21"/>
      <c r="AS644" s="21"/>
      <c r="AT644" s="21"/>
      <c r="AU644" s="21"/>
      <c r="AV644" s="21"/>
      <c r="AW644" s="21"/>
      <c r="AX644" s="21"/>
      <c r="AY644" s="21"/>
      <c r="AZ644" s="21"/>
      <c r="BA644" s="21"/>
      <c r="BB644" s="21"/>
      <c r="BC644" s="21"/>
      <c r="BD644" s="21"/>
      <c r="BE644" s="21"/>
      <c r="BF644" s="21"/>
      <c r="BG644" s="21"/>
      <c r="BH644" s="21"/>
      <c r="BI644" s="21"/>
      <c r="BJ644" s="21"/>
      <c r="BK644" s="21"/>
      <c r="BL644" s="21"/>
      <c r="BM644" s="21"/>
      <c r="BN644" s="21"/>
      <c r="BO644" s="21"/>
      <c r="BP644" s="21"/>
      <c r="BQ644" s="21"/>
      <c r="BR644" s="21"/>
      <c r="BS644" s="21"/>
      <c r="BT644" s="21"/>
      <c r="BU644" s="21"/>
      <c r="BV644" s="21"/>
      <c r="BW644" s="21"/>
      <c r="BX644" s="21"/>
      <c r="BY644" s="21"/>
      <c r="BZ644" s="21"/>
      <c r="CA644" s="21"/>
    </row>
    <row r="645" spans="1:79" ht="15.75" customHeight="1" x14ac:dyDescent="0.2">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1"/>
      <c r="AL645" s="21"/>
      <c r="AM645" s="21"/>
      <c r="AN645" s="21"/>
      <c r="AO645" s="21"/>
      <c r="AP645" s="21"/>
      <c r="AQ645" s="21"/>
      <c r="AR645" s="21"/>
      <c r="AS645" s="21"/>
      <c r="AT645" s="21"/>
      <c r="AU645" s="21"/>
      <c r="AV645" s="21"/>
      <c r="AW645" s="21"/>
      <c r="AX645" s="21"/>
      <c r="AY645" s="21"/>
      <c r="AZ645" s="21"/>
      <c r="BA645" s="21"/>
      <c r="BB645" s="21"/>
      <c r="BC645" s="21"/>
      <c r="BD645" s="21"/>
      <c r="BE645" s="21"/>
      <c r="BF645" s="21"/>
      <c r="BG645" s="21"/>
      <c r="BH645" s="21"/>
      <c r="BI645" s="21"/>
      <c r="BJ645" s="21"/>
      <c r="BK645" s="21"/>
      <c r="BL645" s="21"/>
      <c r="BM645" s="21"/>
      <c r="BN645" s="21"/>
      <c r="BO645" s="21"/>
      <c r="BP645" s="21"/>
      <c r="BQ645" s="21"/>
      <c r="BR645" s="21"/>
      <c r="BS645" s="21"/>
      <c r="BT645" s="21"/>
      <c r="BU645" s="21"/>
      <c r="BV645" s="21"/>
      <c r="BW645" s="21"/>
      <c r="BX645" s="21"/>
      <c r="BY645" s="21"/>
      <c r="BZ645" s="21"/>
      <c r="CA645" s="21"/>
    </row>
    <row r="646" spans="1:79" ht="15.75" customHeight="1" x14ac:dyDescent="0.2">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1"/>
      <c r="AL646" s="21"/>
      <c r="AM646" s="21"/>
      <c r="AN646" s="21"/>
      <c r="AO646" s="21"/>
      <c r="AP646" s="21"/>
      <c r="AQ646" s="21"/>
      <c r="AR646" s="21"/>
      <c r="AS646" s="21"/>
      <c r="AT646" s="21"/>
      <c r="AU646" s="21"/>
      <c r="AV646" s="21"/>
      <c r="AW646" s="21"/>
      <c r="AX646" s="21"/>
      <c r="AY646" s="21"/>
      <c r="AZ646" s="21"/>
      <c r="BA646" s="21"/>
      <c r="BB646" s="21"/>
      <c r="BC646" s="21"/>
      <c r="BD646" s="21"/>
      <c r="BE646" s="21"/>
      <c r="BF646" s="21"/>
      <c r="BG646" s="21"/>
      <c r="BH646" s="21"/>
      <c r="BI646" s="21"/>
      <c r="BJ646" s="21"/>
      <c r="BK646" s="21"/>
      <c r="BL646" s="21"/>
      <c r="BM646" s="21"/>
      <c r="BN646" s="21"/>
      <c r="BO646" s="21"/>
      <c r="BP646" s="21"/>
      <c r="BQ646" s="21"/>
      <c r="BR646" s="21"/>
      <c r="BS646" s="21"/>
      <c r="BT646" s="21"/>
      <c r="BU646" s="21"/>
      <c r="BV646" s="21"/>
      <c r="BW646" s="21"/>
      <c r="BX646" s="21"/>
      <c r="BY646" s="21"/>
      <c r="BZ646" s="21"/>
      <c r="CA646" s="21"/>
    </row>
    <row r="647" spans="1:79" ht="15.75" customHeight="1" x14ac:dyDescent="0.2">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1"/>
      <c r="AL647" s="21"/>
      <c r="AM647" s="21"/>
      <c r="AN647" s="21"/>
      <c r="AO647" s="21"/>
      <c r="AP647" s="21"/>
      <c r="AQ647" s="21"/>
      <c r="AR647" s="21"/>
      <c r="AS647" s="21"/>
      <c r="AT647" s="21"/>
      <c r="AU647" s="21"/>
      <c r="AV647" s="21"/>
      <c r="AW647" s="21"/>
      <c r="AX647" s="21"/>
      <c r="AY647" s="21"/>
      <c r="AZ647" s="21"/>
      <c r="BA647" s="21"/>
      <c r="BB647" s="21"/>
      <c r="BC647" s="21"/>
      <c r="BD647" s="21"/>
      <c r="BE647" s="21"/>
      <c r="BF647" s="21"/>
      <c r="BG647" s="21"/>
      <c r="BH647" s="21"/>
      <c r="BI647" s="21"/>
      <c r="BJ647" s="21"/>
      <c r="BK647" s="21"/>
      <c r="BL647" s="21"/>
      <c r="BM647" s="21"/>
      <c r="BN647" s="21"/>
      <c r="BO647" s="21"/>
      <c r="BP647" s="21"/>
      <c r="BQ647" s="21"/>
      <c r="BR647" s="21"/>
      <c r="BS647" s="21"/>
      <c r="BT647" s="21"/>
      <c r="BU647" s="21"/>
      <c r="BV647" s="21"/>
      <c r="BW647" s="21"/>
      <c r="BX647" s="21"/>
      <c r="BY647" s="21"/>
      <c r="BZ647" s="21"/>
      <c r="CA647" s="21"/>
    </row>
    <row r="648" spans="1:79" ht="15.75" customHeight="1" x14ac:dyDescent="0.2">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1"/>
      <c r="AL648" s="21"/>
      <c r="AM648" s="21"/>
      <c r="AN648" s="21"/>
      <c r="AO648" s="21"/>
      <c r="AP648" s="21"/>
      <c r="AQ648" s="21"/>
      <c r="AR648" s="21"/>
      <c r="AS648" s="21"/>
      <c r="AT648" s="21"/>
      <c r="AU648" s="21"/>
      <c r="AV648" s="21"/>
      <c r="AW648" s="21"/>
      <c r="AX648" s="21"/>
      <c r="AY648" s="21"/>
      <c r="AZ648" s="21"/>
      <c r="BA648" s="21"/>
      <c r="BB648" s="21"/>
      <c r="BC648" s="21"/>
      <c r="BD648" s="21"/>
      <c r="BE648" s="21"/>
      <c r="BF648" s="21"/>
      <c r="BG648" s="21"/>
      <c r="BH648" s="21"/>
      <c r="BI648" s="21"/>
      <c r="BJ648" s="21"/>
      <c r="BK648" s="21"/>
      <c r="BL648" s="21"/>
      <c r="BM648" s="21"/>
      <c r="BN648" s="21"/>
      <c r="BO648" s="21"/>
      <c r="BP648" s="21"/>
      <c r="BQ648" s="21"/>
      <c r="BR648" s="21"/>
      <c r="BS648" s="21"/>
      <c r="BT648" s="21"/>
      <c r="BU648" s="21"/>
      <c r="BV648" s="21"/>
      <c r="BW648" s="21"/>
      <c r="BX648" s="21"/>
      <c r="BY648" s="21"/>
      <c r="BZ648" s="21"/>
      <c r="CA648" s="21"/>
    </row>
    <row r="649" spans="1:79" ht="15.75" customHeight="1" x14ac:dyDescent="0.2">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c r="AA649" s="21"/>
      <c r="AB649" s="21"/>
      <c r="AC649" s="21"/>
      <c r="AD649" s="21"/>
      <c r="AE649" s="21"/>
      <c r="AF649" s="21"/>
      <c r="AG649" s="21"/>
      <c r="AH649" s="21"/>
      <c r="AI649" s="21"/>
      <c r="AJ649" s="21"/>
      <c r="AK649" s="21"/>
      <c r="AL649" s="21"/>
      <c r="AM649" s="21"/>
      <c r="AN649" s="21"/>
      <c r="AO649" s="21"/>
      <c r="AP649" s="21"/>
      <c r="AQ649" s="21"/>
      <c r="AR649" s="21"/>
      <c r="AS649" s="21"/>
      <c r="AT649" s="21"/>
      <c r="AU649" s="21"/>
      <c r="AV649" s="21"/>
      <c r="AW649" s="21"/>
      <c r="AX649" s="21"/>
      <c r="AY649" s="21"/>
      <c r="AZ649" s="21"/>
      <c r="BA649" s="21"/>
      <c r="BB649" s="21"/>
      <c r="BC649" s="21"/>
      <c r="BD649" s="21"/>
      <c r="BE649" s="21"/>
      <c r="BF649" s="21"/>
      <c r="BG649" s="21"/>
      <c r="BH649" s="21"/>
      <c r="BI649" s="21"/>
      <c r="BJ649" s="21"/>
      <c r="BK649" s="21"/>
      <c r="BL649" s="21"/>
      <c r="BM649" s="21"/>
      <c r="BN649" s="21"/>
      <c r="BO649" s="21"/>
      <c r="BP649" s="21"/>
      <c r="BQ649" s="21"/>
      <c r="BR649" s="21"/>
      <c r="BS649" s="21"/>
      <c r="BT649" s="21"/>
      <c r="BU649" s="21"/>
      <c r="BV649" s="21"/>
      <c r="BW649" s="21"/>
      <c r="BX649" s="21"/>
      <c r="BY649" s="21"/>
      <c r="BZ649" s="21"/>
      <c r="CA649" s="21"/>
    </row>
    <row r="650" spans="1:79" ht="15.75" customHeight="1" x14ac:dyDescent="0.2">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1"/>
      <c r="AL650" s="21"/>
      <c r="AM650" s="21"/>
      <c r="AN650" s="21"/>
      <c r="AO650" s="21"/>
      <c r="AP650" s="21"/>
      <c r="AQ650" s="21"/>
      <c r="AR650" s="21"/>
      <c r="AS650" s="21"/>
      <c r="AT650" s="21"/>
      <c r="AU650" s="21"/>
      <c r="AV650" s="21"/>
      <c r="AW650" s="21"/>
      <c r="AX650" s="21"/>
      <c r="AY650" s="21"/>
      <c r="AZ650" s="21"/>
      <c r="BA650" s="21"/>
      <c r="BB650" s="21"/>
      <c r="BC650" s="21"/>
      <c r="BD650" s="21"/>
      <c r="BE650" s="21"/>
      <c r="BF650" s="21"/>
      <c r="BG650" s="21"/>
      <c r="BH650" s="21"/>
      <c r="BI650" s="21"/>
      <c r="BJ650" s="21"/>
      <c r="BK650" s="21"/>
      <c r="BL650" s="21"/>
      <c r="BM650" s="21"/>
      <c r="BN650" s="21"/>
      <c r="BO650" s="21"/>
      <c r="BP650" s="21"/>
      <c r="BQ650" s="21"/>
      <c r="BR650" s="21"/>
      <c r="BS650" s="21"/>
      <c r="BT650" s="21"/>
      <c r="BU650" s="21"/>
      <c r="BV650" s="21"/>
      <c r="BW650" s="21"/>
      <c r="BX650" s="21"/>
      <c r="BY650" s="21"/>
      <c r="BZ650" s="21"/>
      <c r="CA650" s="21"/>
    </row>
    <row r="651" spans="1:79" ht="15.75" customHeight="1" x14ac:dyDescent="0.2">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c r="AA651" s="21"/>
      <c r="AB651" s="21"/>
      <c r="AC651" s="21"/>
      <c r="AD651" s="21"/>
      <c r="AE651" s="21"/>
      <c r="AF651" s="21"/>
      <c r="AG651" s="21"/>
      <c r="AH651" s="21"/>
      <c r="AI651" s="21"/>
      <c r="AJ651" s="21"/>
      <c r="AK651" s="21"/>
      <c r="AL651" s="21"/>
      <c r="AM651" s="21"/>
      <c r="AN651" s="21"/>
      <c r="AO651" s="21"/>
      <c r="AP651" s="21"/>
      <c r="AQ651" s="21"/>
      <c r="AR651" s="21"/>
      <c r="AS651" s="21"/>
      <c r="AT651" s="21"/>
      <c r="AU651" s="21"/>
      <c r="AV651" s="21"/>
      <c r="AW651" s="21"/>
      <c r="AX651" s="21"/>
      <c r="AY651" s="21"/>
      <c r="AZ651" s="21"/>
      <c r="BA651" s="21"/>
      <c r="BB651" s="21"/>
      <c r="BC651" s="21"/>
      <c r="BD651" s="21"/>
      <c r="BE651" s="21"/>
      <c r="BF651" s="21"/>
      <c r="BG651" s="21"/>
      <c r="BH651" s="21"/>
      <c r="BI651" s="21"/>
      <c r="BJ651" s="21"/>
      <c r="BK651" s="21"/>
      <c r="BL651" s="21"/>
      <c r="BM651" s="21"/>
      <c r="BN651" s="21"/>
      <c r="BO651" s="21"/>
      <c r="BP651" s="21"/>
      <c r="BQ651" s="21"/>
      <c r="BR651" s="21"/>
      <c r="BS651" s="21"/>
      <c r="BT651" s="21"/>
      <c r="BU651" s="21"/>
      <c r="BV651" s="21"/>
      <c r="BW651" s="21"/>
      <c r="BX651" s="21"/>
      <c r="BY651" s="21"/>
      <c r="BZ651" s="21"/>
      <c r="CA651" s="21"/>
    </row>
    <row r="652" spans="1:79" ht="15.75" customHeight="1" x14ac:dyDescent="0.2">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c r="AA652" s="21"/>
      <c r="AB652" s="21"/>
      <c r="AC652" s="21"/>
      <c r="AD652" s="21"/>
      <c r="AE652" s="21"/>
      <c r="AF652" s="21"/>
      <c r="AG652" s="21"/>
      <c r="AH652" s="21"/>
      <c r="AI652" s="21"/>
      <c r="AJ652" s="21"/>
      <c r="AK652" s="21"/>
      <c r="AL652" s="21"/>
      <c r="AM652" s="21"/>
      <c r="AN652" s="21"/>
      <c r="AO652" s="21"/>
      <c r="AP652" s="21"/>
      <c r="AQ652" s="21"/>
      <c r="AR652" s="21"/>
      <c r="AS652" s="21"/>
      <c r="AT652" s="21"/>
      <c r="AU652" s="21"/>
      <c r="AV652" s="21"/>
      <c r="AW652" s="21"/>
      <c r="AX652" s="21"/>
      <c r="AY652" s="21"/>
      <c r="AZ652" s="21"/>
      <c r="BA652" s="21"/>
      <c r="BB652" s="21"/>
      <c r="BC652" s="21"/>
      <c r="BD652" s="21"/>
      <c r="BE652" s="21"/>
      <c r="BF652" s="21"/>
      <c r="BG652" s="21"/>
      <c r="BH652" s="21"/>
      <c r="BI652" s="21"/>
      <c r="BJ652" s="21"/>
      <c r="BK652" s="21"/>
      <c r="BL652" s="21"/>
      <c r="BM652" s="21"/>
      <c r="BN652" s="21"/>
      <c r="BO652" s="21"/>
      <c r="BP652" s="21"/>
      <c r="BQ652" s="21"/>
      <c r="BR652" s="21"/>
      <c r="BS652" s="21"/>
      <c r="BT652" s="21"/>
      <c r="BU652" s="21"/>
      <c r="BV652" s="21"/>
      <c r="BW652" s="21"/>
      <c r="BX652" s="21"/>
      <c r="BY652" s="21"/>
      <c r="BZ652" s="21"/>
      <c r="CA652" s="21"/>
    </row>
    <row r="653" spans="1:79" ht="15.75" customHeight="1" x14ac:dyDescent="0.2">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c r="AA653" s="21"/>
      <c r="AB653" s="21"/>
      <c r="AC653" s="21"/>
      <c r="AD653" s="21"/>
      <c r="AE653" s="21"/>
      <c r="AF653" s="21"/>
      <c r="AG653" s="21"/>
      <c r="AH653" s="21"/>
      <c r="AI653" s="21"/>
      <c r="AJ653" s="21"/>
      <c r="AK653" s="21"/>
      <c r="AL653" s="21"/>
      <c r="AM653" s="21"/>
      <c r="AN653" s="21"/>
      <c r="AO653" s="21"/>
      <c r="AP653" s="21"/>
      <c r="AQ653" s="21"/>
      <c r="AR653" s="21"/>
      <c r="AS653" s="21"/>
      <c r="AT653" s="21"/>
      <c r="AU653" s="21"/>
      <c r="AV653" s="21"/>
      <c r="AW653" s="21"/>
      <c r="AX653" s="21"/>
      <c r="AY653" s="21"/>
      <c r="AZ653" s="21"/>
      <c r="BA653" s="21"/>
      <c r="BB653" s="21"/>
      <c r="BC653" s="21"/>
      <c r="BD653" s="21"/>
      <c r="BE653" s="21"/>
      <c r="BF653" s="21"/>
      <c r="BG653" s="21"/>
      <c r="BH653" s="21"/>
      <c r="BI653" s="21"/>
      <c r="BJ653" s="21"/>
      <c r="BK653" s="21"/>
      <c r="BL653" s="21"/>
      <c r="BM653" s="21"/>
      <c r="BN653" s="21"/>
      <c r="BO653" s="21"/>
      <c r="BP653" s="21"/>
      <c r="BQ653" s="21"/>
      <c r="BR653" s="21"/>
      <c r="BS653" s="21"/>
      <c r="BT653" s="21"/>
      <c r="BU653" s="21"/>
      <c r="BV653" s="21"/>
      <c r="BW653" s="21"/>
      <c r="BX653" s="21"/>
      <c r="BY653" s="21"/>
      <c r="BZ653" s="21"/>
      <c r="CA653" s="21"/>
    </row>
    <row r="654" spans="1:79" ht="15.75" customHeight="1" x14ac:dyDescent="0.2">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c r="AL654" s="21"/>
      <c r="AM654" s="21"/>
      <c r="AN654" s="21"/>
      <c r="AO654" s="21"/>
      <c r="AP654" s="21"/>
      <c r="AQ654" s="21"/>
      <c r="AR654" s="21"/>
      <c r="AS654" s="21"/>
      <c r="AT654" s="21"/>
      <c r="AU654" s="21"/>
      <c r="AV654" s="21"/>
      <c r="AW654" s="21"/>
      <c r="AX654" s="21"/>
      <c r="AY654" s="21"/>
      <c r="AZ654" s="21"/>
      <c r="BA654" s="21"/>
      <c r="BB654" s="21"/>
      <c r="BC654" s="21"/>
      <c r="BD654" s="21"/>
      <c r="BE654" s="21"/>
      <c r="BF654" s="21"/>
      <c r="BG654" s="21"/>
      <c r="BH654" s="21"/>
      <c r="BI654" s="21"/>
      <c r="BJ654" s="21"/>
      <c r="BK654" s="21"/>
      <c r="BL654" s="21"/>
      <c r="BM654" s="21"/>
      <c r="BN654" s="21"/>
      <c r="BO654" s="21"/>
      <c r="BP654" s="21"/>
      <c r="BQ654" s="21"/>
      <c r="BR654" s="21"/>
      <c r="BS654" s="21"/>
      <c r="BT654" s="21"/>
      <c r="BU654" s="21"/>
      <c r="BV654" s="21"/>
      <c r="BW654" s="21"/>
      <c r="BX654" s="21"/>
      <c r="BY654" s="21"/>
      <c r="BZ654" s="21"/>
      <c r="CA654" s="21"/>
    </row>
    <row r="655" spans="1:79" ht="15.75" customHeight="1" x14ac:dyDescent="0.2">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c r="AA655" s="21"/>
      <c r="AB655" s="21"/>
      <c r="AC655" s="21"/>
      <c r="AD655" s="21"/>
      <c r="AE655" s="21"/>
      <c r="AF655" s="21"/>
      <c r="AG655" s="21"/>
      <c r="AH655" s="21"/>
      <c r="AI655" s="21"/>
      <c r="AJ655" s="21"/>
      <c r="AK655" s="21"/>
      <c r="AL655" s="21"/>
      <c r="AM655" s="21"/>
      <c r="AN655" s="21"/>
      <c r="AO655" s="21"/>
      <c r="AP655" s="21"/>
      <c r="AQ655" s="21"/>
      <c r="AR655" s="21"/>
      <c r="AS655" s="21"/>
      <c r="AT655" s="21"/>
      <c r="AU655" s="21"/>
      <c r="AV655" s="21"/>
      <c r="AW655" s="21"/>
      <c r="AX655" s="21"/>
      <c r="AY655" s="21"/>
      <c r="AZ655" s="21"/>
      <c r="BA655" s="21"/>
      <c r="BB655" s="21"/>
      <c r="BC655" s="21"/>
      <c r="BD655" s="21"/>
      <c r="BE655" s="21"/>
      <c r="BF655" s="21"/>
      <c r="BG655" s="21"/>
      <c r="BH655" s="21"/>
      <c r="BI655" s="21"/>
      <c r="BJ655" s="21"/>
      <c r="BK655" s="21"/>
      <c r="BL655" s="21"/>
      <c r="BM655" s="21"/>
      <c r="BN655" s="21"/>
      <c r="BO655" s="21"/>
      <c r="BP655" s="21"/>
      <c r="BQ655" s="21"/>
      <c r="BR655" s="21"/>
      <c r="BS655" s="21"/>
      <c r="BT655" s="21"/>
      <c r="BU655" s="21"/>
      <c r="BV655" s="21"/>
      <c r="BW655" s="21"/>
      <c r="BX655" s="21"/>
      <c r="BY655" s="21"/>
      <c r="BZ655" s="21"/>
      <c r="CA655" s="21"/>
    </row>
    <row r="656" spans="1:79" ht="15.75" customHeight="1" x14ac:dyDescent="0.2">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c r="AA656" s="21"/>
      <c r="AB656" s="21"/>
      <c r="AC656" s="21"/>
      <c r="AD656" s="21"/>
      <c r="AE656" s="21"/>
      <c r="AF656" s="21"/>
      <c r="AG656" s="21"/>
      <c r="AH656" s="21"/>
      <c r="AI656" s="21"/>
      <c r="AJ656" s="21"/>
      <c r="AK656" s="21"/>
      <c r="AL656" s="21"/>
      <c r="AM656" s="21"/>
      <c r="AN656" s="21"/>
      <c r="AO656" s="21"/>
      <c r="AP656" s="21"/>
      <c r="AQ656" s="21"/>
      <c r="AR656" s="21"/>
      <c r="AS656" s="21"/>
      <c r="AT656" s="21"/>
      <c r="AU656" s="21"/>
      <c r="AV656" s="21"/>
      <c r="AW656" s="21"/>
      <c r="AX656" s="21"/>
      <c r="AY656" s="21"/>
      <c r="AZ656" s="21"/>
      <c r="BA656" s="21"/>
      <c r="BB656" s="21"/>
      <c r="BC656" s="21"/>
      <c r="BD656" s="21"/>
      <c r="BE656" s="21"/>
      <c r="BF656" s="21"/>
      <c r="BG656" s="21"/>
      <c r="BH656" s="21"/>
      <c r="BI656" s="21"/>
      <c r="BJ656" s="21"/>
      <c r="BK656" s="21"/>
      <c r="BL656" s="21"/>
      <c r="BM656" s="21"/>
      <c r="BN656" s="21"/>
      <c r="BO656" s="21"/>
      <c r="BP656" s="21"/>
      <c r="BQ656" s="21"/>
      <c r="BR656" s="21"/>
      <c r="BS656" s="21"/>
      <c r="BT656" s="21"/>
      <c r="BU656" s="21"/>
      <c r="BV656" s="21"/>
      <c r="BW656" s="21"/>
      <c r="BX656" s="21"/>
      <c r="BY656" s="21"/>
      <c r="BZ656" s="21"/>
      <c r="CA656" s="21"/>
    </row>
    <row r="657" spans="1:79" ht="15.75" customHeight="1" x14ac:dyDescent="0.2">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c r="AA657" s="21"/>
      <c r="AB657" s="21"/>
      <c r="AC657" s="21"/>
      <c r="AD657" s="21"/>
      <c r="AE657" s="21"/>
      <c r="AF657" s="21"/>
      <c r="AG657" s="21"/>
      <c r="AH657" s="21"/>
      <c r="AI657" s="21"/>
      <c r="AJ657" s="21"/>
      <c r="AK657" s="21"/>
      <c r="AL657" s="21"/>
      <c r="AM657" s="21"/>
      <c r="AN657" s="21"/>
      <c r="AO657" s="21"/>
      <c r="AP657" s="21"/>
      <c r="AQ657" s="21"/>
      <c r="AR657" s="21"/>
      <c r="AS657" s="21"/>
      <c r="AT657" s="21"/>
      <c r="AU657" s="21"/>
      <c r="AV657" s="21"/>
      <c r="AW657" s="21"/>
      <c r="AX657" s="21"/>
      <c r="AY657" s="21"/>
      <c r="AZ657" s="21"/>
      <c r="BA657" s="21"/>
      <c r="BB657" s="21"/>
      <c r="BC657" s="21"/>
      <c r="BD657" s="21"/>
      <c r="BE657" s="21"/>
      <c r="BF657" s="21"/>
      <c r="BG657" s="21"/>
      <c r="BH657" s="21"/>
      <c r="BI657" s="21"/>
      <c r="BJ657" s="21"/>
      <c r="BK657" s="21"/>
      <c r="BL657" s="21"/>
      <c r="BM657" s="21"/>
      <c r="BN657" s="21"/>
      <c r="BO657" s="21"/>
      <c r="BP657" s="21"/>
      <c r="BQ657" s="21"/>
      <c r="BR657" s="21"/>
      <c r="BS657" s="21"/>
      <c r="BT657" s="21"/>
      <c r="BU657" s="21"/>
      <c r="BV657" s="21"/>
      <c r="BW657" s="21"/>
      <c r="BX657" s="21"/>
      <c r="BY657" s="21"/>
      <c r="BZ657" s="21"/>
      <c r="CA657" s="21"/>
    </row>
    <row r="658" spans="1:79" ht="15.75" customHeight="1" x14ac:dyDescent="0.2">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c r="AA658" s="21"/>
      <c r="AB658" s="21"/>
      <c r="AC658" s="21"/>
      <c r="AD658" s="21"/>
      <c r="AE658" s="21"/>
      <c r="AF658" s="21"/>
      <c r="AG658" s="21"/>
      <c r="AH658" s="21"/>
      <c r="AI658" s="21"/>
      <c r="AJ658" s="21"/>
      <c r="AK658" s="21"/>
      <c r="AL658" s="21"/>
      <c r="AM658" s="21"/>
      <c r="AN658" s="21"/>
      <c r="AO658" s="21"/>
      <c r="AP658" s="21"/>
      <c r="AQ658" s="21"/>
      <c r="AR658" s="21"/>
      <c r="AS658" s="21"/>
      <c r="AT658" s="21"/>
      <c r="AU658" s="21"/>
      <c r="AV658" s="21"/>
      <c r="AW658" s="21"/>
      <c r="AX658" s="21"/>
      <c r="AY658" s="21"/>
      <c r="AZ658" s="21"/>
      <c r="BA658" s="21"/>
      <c r="BB658" s="21"/>
      <c r="BC658" s="21"/>
      <c r="BD658" s="21"/>
      <c r="BE658" s="21"/>
      <c r="BF658" s="21"/>
      <c r="BG658" s="21"/>
      <c r="BH658" s="21"/>
      <c r="BI658" s="21"/>
      <c r="BJ658" s="21"/>
      <c r="BK658" s="21"/>
      <c r="BL658" s="21"/>
      <c r="BM658" s="21"/>
      <c r="BN658" s="21"/>
      <c r="BO658" s="21"/>
      <c r="BP658" s="21"/>
      <c r="BQ658" s="21"/>
      <c r="BR658" s="21"/>
      <c r="BS658" s="21"/>
      <c r="BT658" s="21"/>
      <c r="BU658" s="21"/>
      <c r="BV658" s="21"/>
      <c r="BW658" s="21"/>
      <c r="BX658" s="21"/>
      <c r="BY658" s="21"/>
      <c r="BZ658" s="21"/>
      <c r="CA658" s="21"/>
    </row>
    <row r="659" spans="1:79" ht="15.75" customHeight="1" x14ac:dyDescent="0.2">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c r="AA659" s="21"/>
      <c r="AB659" s="21"/>
      <c r="AC659" s="21"/>
      <c r="AD659" s="21"/>
      <c r="AE659" s="21"/>
      <c r="AF659" s="21"/>
      <c r="AG659" s="21"/>
      <c r="AH659" s="21"/>
      <c r="AI659" s="21"/>
      <c r="AJ659" s="21"/>
      <c r="AK659" s="21"/>
      <c r="AL659" s="21"/>
      <c r="AM659" s="21"/>
      <c r="AN659" s="21"/>
      <c r="AO659" s="21"/>
      <c r="AP659" s="21"/>
      <c r="AQ659" s="21"/>
      <c r="AR659" s="21"/>
      <c r="AS659" s="21"/>
      <c r="AT659" s="21"/>
      <c r="AU659" s="21"/>
      <c r="AV659" s="21"/>
      <c r="AW659" s="21"/>
      <c r="AX659" s="21"/>
      <c r="AY659" s="21"/>
      <c r="AZ659" s="21"/>
      <c r="BA659" s="21"/>
      <c r="BB659" s="21"/>
      <c r="BC659" s="21"/>
      <c r="BD659" s="21"/>
      <c r="BE659" s="21"/>
      <c r="BF659" s="21"/>
      <c r="BG659" s="21"/>
      <c r="BH659" s="21"/>
      <c r="BI659" s="21"/>
      <c r="BJ659" s="21"/>
      <c r="BK659" s="21"/>
      <c r="BL659" s="21"/>
      <c r="BM659" s="21"/>
      <c r="BN659" s="21"/>
      <c r="BO659" s="21"/>
      <c r="BP659" s="21"/>
      <c r="BQ659" s="21"/>
      <c r="BR659" s="21"/>
      <c r="BS659" s="21"/>
      <c r="BT659" s="21"/>
      <c r="BU659" s="21"/>
      <c r="BV659" s="21"/>
      <c r="BW659" s="21"/>
      <c r="BX659" s="21"/>
      <c r="BY659" s="21"/>
      <c r="BZ659" s="21"/>
      <c r="CA659" s="21"/>
    </row>
    <row r="660" spans="1:79" ht="15.75" customHeight="1" x14ac:dyDescent="0.2">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c r="AA660" s="21"/>
      <c r="AB660" s="21"/>
      <c r="AC660" s="21"/>
      <c r="AD660" s="21"/>
      <c r="AE660" s="21"/>
      <c r="AF660" s="21"/>
      <c r="AG660" s="21"/>
      <c r="AH660" s="21"/>
      <c r="AI660" s="21"/>
      <c r="AJ660" s="21"/>
      <c r="AK660" s="21"/>
      <c r="AL660" s="21"/>
      <c r="AM660" s="21"/>
      <c r="AN660" s="21"/>
      <c r="AO660" s="21"/>
      <c r="AP660" s="21"/>
      <c r="AQ660" s="21"/>
      <c r="AR660" s="21"/>
      <c r="AS660" s="21"/>
      <c r="AT660" s="21"/>
      <c r="AU660" s="21"/>
      <c r="AV660" s="21"/>
      <c r="AW660" s="21"/>
      <c r="AX660" s="21"/>
      <c r="AY660" s="21"/>
      <c r="AZ660" s="21"/>
      <c r="BA660" s="21"/>
      <c r="BB660" s="21"/>
      <c r="BC660" s="21"/>
      <c r="BD660" s="21"/>
      <c r="BE660" s="21"/>
      <c r="BF660" s="21"/>
      <c r="BG660" s="21"/>
      <c r="BH660" s="21"/>
      <c r="BI660" s="21"/>
      <c r="BJ660" s="21"/>
      <c r="BK660" s="21"/>
      <c r="BL660" s="21"/>
      <c r="BM660" s="21"/>
      <c r="BN660" s="21"/>
      <c r="BO660" s="21"/>
      <c r="BP660" s="21"/>
      <c r="BQ660" s="21"/>
      <c r="BR660" s="21"/>
      <c r="BS660" s="21"/>
      <c r="BT660" s="21"/>
      <c r="BU660" s="21"/>
      <c r="BV660" s="21"/>
      <c r="BW660" s="21"/>
      <c r="BX660" s="21"/>
      <c r="BY660" s="21"/>
      <c r="BZ660" s="21"/>
      <c r="CA660" s="21"/>
    </row>
    <row r="661" spans="1:79" ht="15.75" customHeight="1" x14ac:dyDescent="0.2">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c r="AA661" s="21"/>
      <c r="AB661" s="21"/>
      <c r="AC661" s="21"/>
      <c r="AD661" s="21"/>
      <c r="AE661" s="21"/>
      <c r="AF661" s="21"/>
      <c r="AG661" s="21"/>
      <c r="AH661" s="21"/>
      <c r="AI661" s="21"/>
      <c r="AJ661" s="21"/>
      <c r="AK661" s="21"/>
      <c r="AL661" s="21"/>
      <c r="AM661" s="21"/>
      <c r="AN661" s="21"/>
      <c r="AO661" s="21"/>
      <c r="AP661" s="21"/>
      <c r="AQ661" s="21"/>
      <c r="AR661" s="21"/>
      <c r="AS661" s="21"/>
      <c r="AT661" s="21"/>
      <c r="AU661" s="21"/>
      <c r="AV661" s="21"/>
      <c r="AW661" s="21"/>
      <c r="AX661" s="21"/>
      <c r="AY661" s="21"/>
      <c r="AZ661" s="21"/>
      <c r="BA661" s="21"/>
      <c r="BB661" s="21"/>
      <c r="BC661" s="21"/>
      <c r="BD661" s="21"/>
      <c r="BE661" s="21"/>
      <c r="BF661" s="21"/>
      <c r="BG661" s="21"/>
      <c r="BH661" s="21"/>
      <c r="BI661" s="21"/>
      <c r="BJ661" s="21"/>
      <c r="BK661" s="21"/>
      <c r="BL661" s="21"/>
      <c r="BM661" s="21"/>
      <c r="BN661" s="21"/>
      <c r="BO661" s="21"/>
      <c r="BP661" s="21"/>
      <c r="BQ661" s="21"/>
      <c r="BR661" s="21"/>
      <c r="BS661" s="21"/>
      <c r="BT661" s="21"/>
      <c r="BU661" s="21"/>
      <c r="BV661" s="21"/>
      <c r="BW661" s="21"/>
      <c r="BX661" s="21"/>
      <c r="BY661" s="21"/>
      <c r="BZ661" s="21"/>
      <c r="CA661" s="21"/>
    </row>
    <row r="662" spans="1:79" ht="15.75" customHeight="1" x14ac:dyDescent="0.2">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c r="AA662" s="21"/>
      <c r="AB662" s="21"/>
      <c r="AC662" s="21"/>
      <c r="AD662" s="21"/>
      <c r="AE662" s="21"/>
      <c r="AF662" s="21"/>
      <c r="AG662" s="21"/>
      <c r="AH662" s="21"/>
      <c r="AI662" s="21"/>
      <c r="AJ662" s="21"/>
      <c r="AK662" s="21"/>
      <c r="AL662" s="21"/>
      <c r="AM662" s="21"/>
      <c r="AN662" s="21"/>
      <c r="AO662" s="21"/>
      <c r="AP662" s="21"/>
      <c r="AQ662" s="21"/>
      <c r="AR662" s="21"/>
      <c r="AS662" s="21"/>
      <c r="AT662" s="21"/>
      <c r="AU662" s="21"/>
      <c r="AV662" s="21"/>
      <c r="AW662" s="21"/>
      <c r="AX662" s="21"/>
      <c r="AY662" s="21"/>
      <c r="AZ662" s="21"/>
      <c r="BA662" s="21"/>
      <c r="BB662" s="21"/>
      <c r="BC662" s="21"/>
      <c r="BD662" s="21"/>
      <c r="BE662" s="21"/>
      <c r="BF662" s="21"/>
      <c r="BG662" s="21"/>
      <c r="BH662" s="21"/>
      <c r="BI662" s="21"/>
      <c r="BJ662" s="21"/>
      <c r="BK662" s="21"/>
      <c r="BL662" s="21"/>
      <c r="BM662" s="21"/>
      <c r="BN662" s="21"/>
      <c r="BO662" s="21"/>
      <c r="BP662" s="21"/>
      <c r="BQ662" s="21"/>
      <c r="BR662" s="21"/>
      <c r="BS662" s="21"/>
      <c r="BT662" s="21"/>
      <c r="BU662" s="21"/>
      <c r="BV662" s="21"/>
      <c r="BW662" s="21"/>
      <c r="BX662" s="21"/>
      <c r="BY662" s="21"/>
      <c r="BZ662" s="21"/>
      <c r="CA662" s="21"/>
    </row>
    <row r="663" spans="1:79" ht="15.75" customHeight="1" x14ac:dyDescent="0.2">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c r="AA663" s="21"/>
      <c r="AB663" s="21"/>
      <c r="AC663" s="21"/>
      <c r="AD663" s="21"/>
      <c r="AE663" s="21"/>
      <c r="AF663" s="21"/>
      <c r="AG663" s="21"/>
      <c r="AH663" s="21"/>
      <c r="AI663" s="21"/>
      <c r="AJ663" s="21"/>
      <c r="AK663" s="21"/>
      <c r="AL663" s="21"/>
      <c r="AM663" s="21"/>
      <c r="AN663" s="21"/>
      <c r="AO663" s="21"/>
      <c r="AP663" s="21"/>
      <c r="AQ663" s="21"/>
      <c r="AR663" s="21"/>
      <c r="AS663" s="21"/>
      <c r="AT663" s="21"/>
      <c r="AU663" s="21"/>
      <c r="AV663" s="21"/>
      <c r="AW663" s="21"/>
      <c r="AX663" s="21"/>
      <c r="AY663" s="21"/>
      <c r="AZ663" s="21"/>
      <c r="BA663" s="21"/>
      <c r="BB663" s="21"/>
      <c r="BC663" s="21"/>
      <c r="BD663" s="21"/>
      <c r="BE663" s="21"/>
      <c r="BF663" s="21"/>
      <c r="BG663" s="21"/>
      <c r="BH663" s="21"/>
      <c r="BI663" s="21"/>
      <c r="BJ663" s="21"/>
      <c r="BK663" s="21"/>
      <c r="BL663" s="21"/>
      <c r="BM663" s="21"/>
      <c r="BN663" s="21"/>
      <c r="BO663" s="21"/>
      <c r="BP663" s="21"/>
      <c r="BQ663" s="21"/>
      <c r="BR663" s="21"/>
      <c r="BS663" s="21"/>
      <c r="BT663" s="21"/>
      <c r="BU663" s="21"/>
      <c r="BV663" s="21"/>
      <c r="BW663" s="21"/>
      <c r="BX663" s="21"/>
      <c r="BY663" s="21"/>
      <c r="BZ663" s="21"/>
      <c r="CA663" s="21"/>
    </row>
    <row r="664" spans="1:79" ht="15.75" customHeight="1" x14ac:dyDescent="0.2">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c r="AA664" s="21"/>
      <c r="AB664" s="21"/>
      <c r="AC664" s="21"/>
      <c r="AD664" s="21"/>
      <c r="AE664" s="21"/>
      <c r="AF664" s="21"/>
      <c r="AG664" s="21"/>
      <c r="AH664" s="21"/>
      <c r="AI664" s="21"/>
      <c r="AJ664" s="21"/>
      <c r="AK664" s="21"/>
      <c r="AL664" s="21"/>
      <c r="AM664" s="21"/>
      <c r="AN664" s="21"/>
      <c r="AO664" s="21"/>
      <c r="AP664" s="21"/>
      <c r="AQ664" s="21"/>
      <c r="AR664" s="21"/>
      <c r="AS664" s="21"/>
      <c r="AT664" s="21"/>
      <c r="AU664" s="21"/>
      <c r="AV664" s="21"/>
      <c r="AW664" s="21"/>
      <c r="AX664" s="21"/>
      <c r="AY664" s="21"/>
      <c r="AZ664" s="21"/>
      <c r="BA664" s="21"/>
      <c r="BB664" s="21"/>
      <c r="BC664" s="21"/>
      <c r="BD664" s="21"/>
      <c r="BE664" s="21"/>
      <c r="BF664" s="21"/>
      <c r="BG664" s="21"/>
      <c r="BH664" s="21"/>
      <c r="BI664" s="21"/>
      <c r="BJ664" s="21"/>
      <c r="BK664" s="21"/>
      <c r="BL664" s="21"/>
      <c r="BM664" s="21"/>
      <c r="BN664" s="21"/>
      <c r="BO664" s="21"/>
      <c r="BP664" s="21"/>
      <c r="BQ664" s="21"/>
      <c r="BR664" s="21"/>
      <c r="BS664" s="21"/>
      <c r="BT664" s="21"/>
      <c r="BU664" s="21"/>
      <c r="BV664" s="21"/>
      <c r="BW664" s="21"/>
      <c r="BX664" s="21"/>
      <c r="BY664" s="21"/>
      <c r="BZ664" s="21"/>
      <c r="CA664" s="21"/>
    </row>
    <row r="665" spans="1:79" ht="15.75" customHeight="1" x14ac:dyDescent="0.2">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c r="AA665" s="21"/>
      <c r="AB665" s="21"/>
      <c r="AC665" s="21"/>
      <c r="AD665" s="21"/>
      <c r="AE665" s="21"/>
      <c r="AF665" s="21"/>
      <c r="AG665" s="21"/>
      <c r="AH665" s="21"/>
      <c r="AI665" s="21"/>
      <c r="AJ665" s="21"/>
      <c r="AK665" s="21"/>
      <c r="AL665" s="21"/>
      <c r="AM665" s="21"/>
      <c r="AN665" s="21"/>
      <c r="AO665" s="21"/>
      <c r="AP665" s="21"/>
      <c r="AQ665" s="21"/>
      <c r="AR665" s="21"/>
      <c r="AS665" s="21"/>
      <c r="AT665" s="21"/>
      <c r="AU665" s="21"/>
      <c r="AV665" s="21"/>
      <c r="AW665" s="21"/>
      <c r="AX665" s="21"/>
      <c r="AY665" s="21"/>
      <c r="AZ665" s="21"/>
      <c r="BA665" s="21"/>
      <c r="BB665" s="21"/>
      <c r="BC665" s="21"/>
      <c r="BD665" s="21"/>
      <c r="BE665" s="21"/>
      <c r="BF665" s="21"/>
      <c r="BG665" s="21"/>
      <c r="BH665" s="21"/>
      <c r="BI665" s="21"/>
      <c r="BJ665" s="21"/>
      <c r="BK665" s="21"/>
      <c r="BL665" s="21"/>
      <c r="BM665" s="21"/>
      <c r="BN665" s="21"/>
      <c r="BO665" s="21"/>
      <c r="BP665" s="21"/>
      <c r="BQ665" s="21"/>
      <c r="BR665" s="21"/>
      <c r="BS665" s="21"/>
      <c r="BT665" s="21"/>
      <c r="BU665" s="21"/>
      <c r="BV665" s="21"/>
      <c r="BW665" s="21"/>
      <c r="BX665" s="21"/>
      <c r="BY665" s="21"/>
      <c r="BZ665" s="21"/>
      <c r="CA665" s="21"/>
    </row>
    <row r="666" spans="1:79" ht="15.75" customHeight="1" x14ac:dyDescent="0.2">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c r="AA666" s="21"/>
      <c r="AB666" s="21"/>
      <c r="AC666" s="21"/>
      <c r="AD666" s="21"/>
      <c r="AE666" s="21"/>
      <c r="AF666" s="21"/>
      <c r="AG666" s="21"/>
      <c r="AH666" s="21"/>
      <c r="AI666" s="21"/>
      <c r="AJ666" s="21"/>
      <c r="AK666" s="21"/>
      <c r="AL666" s="21"/>
      <c r="AM666" s="21"/>
      <c r="AN666" s="21"/>
      <c r="AO666" s="21"/>
      <c r="AP666" s="21"/>
      <c r="AQ666" s="21"/>
      <c r="AR666" s="21"/>
      <c r="AS666" s="21"/>
      <c r="AT666" s="21"/>
      <c r="AU666" s="21"/>
      <c r="AV666" s="21"/>
      <c r="AW666" s="21"/>
      <c r="AX666" s="21"/>
      <c r="AY666" s="21"/>
      <c r="AZ666" s="21"/>
      <c r="BA666" s="21"/>
      <c r="BB666" s="21"/>
      <c r="BC666" s="21"/>
      <c r="BD666" s="21"/>
      <c r="BE666" s="21"/>
      <c r="BF666" s="21"/>
      <c r="BG666" s="21"/>
      <c r="BH666" s="21"/>
      <c r="BI666" s="21"/>
      <c r="BJ666" s="21"/>
      <c r="BK666" s="21"/>
      <c r="BL666" s="21"/>
      <c r="BM666" s="21"/>
      <c r="BN666" s="21"/>
      <c r="BO666" s="21"/>
      <c r="BP666" s="21"/>
      <c r="BQ666" s="21"/>
      <c r="BR666" s="21"/>
      <c r="BS666" s="21"/>
      <c r="BT666" s="21"/>
      <c r="BU666" s="21"/>
      <c r="BV666" s="21"/>
      <c r="BW666" s="21"/>
      <c r="BX666" s="21"/>
      <c r="BY666" s="21"/>
      <c r="BZ666" s="21"/>
      <c r="CA666" s="21"/>
    </row>
    <row r="667" spans="1:79" ht="15.75" customHeight="1" x14ac:dyDescent="0.2">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c r="AA667" s="21"/>
      <c r="AB667" s="21"/>
      <c r="AC667" s="21"/>
      <c r="AD667" s="21"/>
      <c r="AE667" s="21"/>
      <c r="AF667" s="21"/>
      <c r="AG667" s="21"/>
      <c r="AH667" s="21"/>
      <c r="AI667" s="21"/>
      <c r="AJ667" s="21"/>
      <c r="AK667" s="21"/>
      <c r="AL667" s="21"/>
      <c r="AM667" s="21"/>
      <c r="AN667" s="21"/>
      <c r="AO667" s="21"/>
      <c r="AP667" s="21"/>
      <c r="AQ667" s="21"/>
      <c r="AR667" s="21"/>
      <c r="AS667" s="21"/>
      <c r="AT667" s="21"/>
      <c r="AU667" s="21"/>
      <c r="AV667" s="21"/>
      <c r="AW667" s="21"/>
      <c r="AX667" s="21"/>
      <c r="AY667" s="21"/>
      <c r="AZ667" s="21"/>
      <c r="BA667" s="21"/>
      <c r="BB667" s="21"/>
      <c r="BC667" s="21"/>
      <c r="BD667" s="21"/>
      <c r="BE667" s="21"/>
      <c r="BF667" s="21"/>
      <c r="BG667" s="21"/>
      <c r="BH667" s="21"/>
      <c r="BI667" s="21"/>
      <c r="BJ667" s="21"/>
      <c r="BK667" s="21"/>
      <c r="BL667" s="21"/>
      <c r="BM667" s="21"/>
      <c r="BN667" s="21"/>
      <c r="BO667" s="21"/>
      <c r="BP667" s="21"/>
      <c r="BQ667" s="21"/>
      <c r="BR667" s="21"/>
      <c r="BS667" s="21"/>
      <c r="BT667" s="21"/>
      <c r="BU667" s="21"/>
      <c r="BV667" s="21"/>
      <c r="BW667" s="21"/>
      <c r="BX667" s="21"/>
      <c r="BY667" s="21"/>
      <c r="BZ667" s="21"/>
      <c r="CA667" s="21"/>
    </row>
    <row r="668" spans="1:79" ht="15.75" customHeight="1" x14ac:dyDescent="0.2">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1"/>
      <c r="AL668" s="21"/>
      <c r="AM668" s="21"/>
      <c r="AN668" s="21"/>
      <c r="AO668" s="21"/>
      <c r="AP668" s="21"/>
      <c r="AQ668" s="21"/>
      <c r="AR668" s="21"/>
      <c r="AS668" s="21"/>
      <c r="AT668" s="21"/>
      <c r="AU668" s="21"/>
      <c r="AV668" s="21"/>
      <c r="AW668" s="21"/>
      <c r="AX668" s="21"/>
      <c r="AY668" s="21"/>
      <c r="AZ668" s="21"/>
      <c r="BA668" s="21"/>
      <c r="BB668" s="21"/>
      <c r="BC668" s="21"/>
      <c r="BD668" s="21"/>
      <c r="BE668" s="21"/>
      <c r="BF668" s="21"/>
      <c r="BG668" s="21"/>
      <c r="BH668" s="21"/>
      <c r="BI668" s="21"/>
      <c r="BJ668" s="21"/>
      <c r="BK668" s="21"/>
      <c r="BL668" s="21"/>
      <c r="BM668" s="21"/>
      <c r="BN668" s="21"/>
      <c r="BO668" s="21"/>
      <c r="BP668" s="21"/>
      <c r="BQ668" s="21"/>
      <c r="BR668" s="21"/>
      <c r="BS668" s="21"/>
      <c r="BT668" s="21"/>
      <c r="BU668" s="21"/>
      <c r="BV668" s="21"/>
      <c r="BW668" s="21"/>
      <c r="BX668" s="21"/>
      <c r="BY668" s="21"/>
      <c r="BZ668" s="21"/>
      <c r="CA668" s="21"/>
    </row>
    <row r="669" spans="1:79" ht="15.75" customHeight="1" x14ac:dyDescent="0.2">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c r="AA669" s="21"/>
      <c r="AB669" s="21"/>
      <c r="AC669" s="21"/>
      <c r="AD669" s="21"/>
      <c r="AE669" s="21"/>
      <c r="AF669" s="21"/>
      <c r="AG669" s="21"/>
      <c r="AH669" s="21"/>
      <c r="AI669" s="21"/>
      <c r="AJ669" s="21"/>
      <c r="AK669" s="21"/>
      <c r="AL669" s="21"/>
      <c r="AM669" s="21"/>
      <c r="AN669" s="21"/>
      <c r="AO669" s="21"/>
      <c r="AP669" s="21"/>
      <c r="AQ669" s="21"/>
      <c r="AR669" s="21"/>
      <c r="AS669" s="21"/>
      <c r="AT669" s="21"/>
      <c r="AU669" s="21"/>
      <c r="AV669" s="21"/>
      <c r="AW669" s="21"/>
      <c r="AX669" s="21"/>
      <c r="AY669" s="21"/>
      <c r="AZ669" s="21"/>
      <c r="BA669" s="21"/>
      <c r="BB669" s="21"/>
      <c r="BC669" s="21"/>
      <c r="BD669" s="21"/>
      <c r="BE669" s="21"/>
      <c r="BF669" s="21"/>
      <c r="BG669" s="21"/>
      <c r="BH669" s="21"/>
      <c r="BI669" s="21"/>
      <c r="BJ669" s="21"/>
      <c r="BK669" s="21"/>
      <c r="BL669" s="21"/>
      <c r="BM669" s="21"/>
      <c r="BN669" s="21"/>
      <c r="BO669" s="21"/>
      <c r="BP669" s="21"/>
      <c r="BQ669" s="21"/>
      <c r="BR669" s="21"/>
      <c r="BS669" s="21"/>
      <c r="BT669" s="21"/>
      <c r="BU669" s="21"/>
      <c r="BV669" s="21"/>
      <c r="BW669" s="21"/>
      <c r="BX669" s="21"/>
      <c r="BY669" s="21"/>
      <c r="BZ669" s="21"/>
      <c r="CA669" s="21"/>
    </row>
    <row r="670" spans="1:79" ht="15.75" customHeight="1" x14ac:dyDescent="0.2">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c r="AA670" s="21"/>
      <c r="AB670" s="21"/>
      <c r="AC670" s="21"/>
      <c r="AD670" s="21"/>
      <c r="AE670" s="21"/>
      <c r="AF670" s="21"/>
      <c r="AG670" s="21"/>
      <c r="AH670" s="21"/>
      <c r="AI670" s="21"/>
      <c r="AJ670" s="21"/>
      <c r="AK670" s="21"/>
      <c r="AL670" s="21"/>
      <c r="AM670" s="21"/>
      <c r="AN670" s="21"/>
      <c r="AO670" s="21"/>
      <c r="AP670" s="21"/>
      <c r="AQ670" s="21"/>
      <c r="AR670" s="21"/>
      <c r="AS670" s="21"/>
      <c r="AT670" s="21"/>
      <c r="AU670" s="21"/>
      <c r="AV670" s="21"/>
      <c r="AW670" s="21"/>
      <c r="AX670" s="21"/>
      <c r="AY670" s="21"/>
      <c r="AZ670" s="21"/>
      <c r="BA670" s="21"/>
      <c r="BB670" s="21"/>
      <c r="BC670" s="21"/>
      <c r="BD670" s="21"/>
      <c r="BE670" s="21"/>
      <c r="BF670" s="21"/>
      <c r="BG670" s="21"/>
      <c r="BH670" s="21"/>
      <c r="BI670" s="21"/>
      <c r="BJ670" s="21"/>
      <c r="BK670" s="21"/>
      <c r="BL670" s="21"/>
      <c r="BM670" s="21"/>
      <c r="BN670" s="21"/>
      <c r="BO670" s="21"/>
      <c r="BP670" s="21"/>
      <c r="BQ670" s="21"/>
      <c r="BR670" s="21"/>
      <c r="BS670" s="21"/>
      <c r="BT670" s="21"/>
      <c r="BU670" s="21"/>
      <c r="BV670" s="21"/>
      <c r="BW670" s="21"/>
      <c r="BX670" s="21"/>
      <c r="BY670" s="21"/>
      <c r="BZ670" s="21"/>
      <c r="CA670" s="21"/>
    </row>
    <row r="671" spans="1:79" ht="15.75" customHeight="1" x14ac:dyDescent="0.2">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c r="AA671" s="21"/>
      <c r="AB671" s="21"/>
      <c r="AC671" s="21"/>
      <c r="AD671" s="21"/>
      <c r="AE671" s="21"/>
      <c r="AF671" s="21"/>
      <c r="AG671" s="21"/>
      <c r="AH671" s="21"/>
      <c r="AI671" s="21"/>
      <c r="AJ671" s="21"/>
      <c r="AK671" s="21"/>
      <c r="AL671" s="21"/>
      <c r="AM671" s="21"/>
      <c r="AN671" s="21"/>
      <c r="AO671" s="21"/>
      <c r="AP671" s="21"/>
      <c r="AQ671" s="21"/>
      <c r="AR671" s="21"/>
      <c r="AS671" s="21"/>
      <c r="AT671" s="21"/>
      <c r="AU671" s="21"/>
      <c r="AV671" s="21"/>
      <c r="AW671" s="21"/>
      <c r="AX671" s="21"/>
      <c r="AY671" s="21"/>
      <c r="AZ671" s="21"/>
      <c r="BA671" s="21"/>
      <c r="BB671" s="21"/>
      <c r="BC671" s="21"/>
      <c r="BD671" s="21"/>
      <c r="BE671" s="21"/>
      <c r="BF671" s="21"/>
      <c r="BG671" s="21"/>
      <c r="BH671" s="21"/>
      <c r="BI671" s="21"/>
      <c r="BJ671" s="21"/>
      <c r="BK671" s="21"/>
      <c r="BL671" s="21"/>
      <c r="BM671" s="21"/>
      <c r="BN671" s="21"/>
      <c r="BO671" s="21"/>
      <c r="BP671" s="21"/>
      <c r="BQ671" s="21"/>
      <c r="BR671" s="21"/>
      <c r="BS671" s="21"/>
      <c r="BT671" s="21"/>
      <c r="BU671" s="21"/>
      <c r="BV671" s="21"/>
      <c r="BW671" s="21"/>
      <c r="BX671" s="21"/>
      <c r="BY671" s="21"/>
      <c r="BZ671" s="21"/>
      <c r="CA671" s="21"/>
    </row>
    <row r="672" spans="1:79" ht="15.75" customHeight="1" x14ac:dyDescent="0.2">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c r="AA672" s="21"/>
      <c r="AB672" s="21"/>
      <c r="AC672" s="21"/>
      <c r="AD672" s="21"/>
      <c r="AE672" s="21"/>
      <c r="AF672" s="21"/>
      <c r="AG672" s="21"/>
      <c r="AH672" s="21"/>
      <c r="AI672" s="21"/>
      <c r="AJ672" s="21"/>
      <c r="AK672" s="21"/>
      <c r="AL672" s="21"/>
      <c r="AM672" s="21"/>
      <c r="AN672" s="21"/>
      <c r="AO672" s="21"/>
      <c r="AP672" s="21"/>
      <c r="AQ672" s="21"/>
      <c r="AR672" s="21"/>
      <c r="AS672" s="21"/>
      <c r="AT672" s="21"/>
      <c r="AU672" s="21"/>
      <c r="AV672" s="21"/>
      <c r="AW672" s="21"/>
      <c r="AX672" s="21"/>
      <c r="AY672" s="21"/>
      <c r="AZ672" s="21"/>
      <c r="BA672" s="21"/>
      <c r="BB672" s="21"/>
      <c r="BC672" s="21"/>
      <c r="BD672" s="21"/>
      <c r="BE672" s="21"/>
      <c r="BF672" s="21"/>
      <c r="BG672" s="21"/>
      <c r="BH672" s="21"/>
      <c r="BI672" s="21"/>
      <c r="BJ672" s="21"/>
      <c r="BK672" s="21"/>
      <c r="BL672" s="21"/>
      <c r="BM672" s="21"/>
      <c r="BN672" s="21"/>
      <c r="BO672" s="21"/>
      <c r="BP672" s="21"/>
      <c r="BQ672" s="21"/>
      <c r="BR672" s="21"/>
      <c r="BS672" s="21"/>
      <c r="BT672" s="21"/>
      <c r="BU672" s="21"/>
      <c r="BV672" s="21"/>
      <c r="BW672" s="21"/>
      <c r="BX672" s="21"/>
      <c r="BY672" s="21"/>
      <c r="BZ672" s="21"/>
      <c r="CA672" s="21"/>
    </row>
    <row r="673" spans="1:79" ht="15.75" customHeight="1" x14ac:dyDescent="0.2">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c r="AL673" s="21"/>
      <c r="AM673" s="21"/>
      <c r="AN673" s="21"/>
      <c r="AO673" s="21"/>
      <c r="AP673" s="21"/>
      <c r="AQ673" s="21"/>
      <c r="AR673" s="21"/>
      <c r="AS673" s="21"/>
      <c r="AT673" s="21"/>
      <c r="AU673" s="21"/>
      <c r="AV673" s="21"/>
      <c r="AW673" s="21"/>
      <c r="AX673" s="21"/>
      <c r="AY673" s="21"/>
      <c r="AZ673" s="21"/>
      <c r="BA673" s="21"/>
      <c r="BB673" s="21"/>
      <c r="BC673" s="21"/>
      <c r="BD673" s="21"/>
      <c r="BE673" s="21"/>
      <c r="BF673" s="21"/>
      <c r="BG673" s="21"/>
      <c r="BH673" s="21"/>
      <c r="BI673" s="21"/>
      <c r="BJ673" s="21"/>
      <c r="BK673" s="21"/>
      <c r="BL673" s="21"/>
      <c r="BM673" s="21"/>
      <c r="BN673" s="21"/>
      <c r="BO673" s="21"/>
      <c r="BP673" s="21"/>
      <c r="BQ673" s="21"/>
      <c r="BR673" s="21"/>
      <c r="BS673" s="21"/>
      <c r="BT673" s="21"/>
      <c r="BU673" s="21"/>
      <c r="BV673" s="21"/>
      <c r="BW673" s="21"/>
      <c r="BX673" s="21"/>
      <c r="BY673" s="21"/>
      <c r="BZ673" s="21"/>
      <c r="CA673" s="21"/>
    </row>
    <row r="674" spans="1:79" ht="15.75" customHeight="1" x14ac:dyDescent="0.2">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1"/>
      <c r="AL674" s="21"/>
      <c r="AM674" s="21"/>
      <c r="AN674" s="21"/>
      <c r="AO674" s="21"/>
      <c r="AP674" s="21"/>
      <c r="AQ674" s="21"/>
      <c r="AR674" s="21"/>
      <c r="AS674" s="21"/>
      <c r="AT674" s="21"/>
      <c r="AU674" s="21"/>
      <c r="AV674" s="21"/>
      <c r="AW674" s="21"/>
      <c r="AX674" s="21"/>
      <c r="AY674" s="21"/>
      <c r="AZ674" s="21"/>
      <c r="BA674" s="21"/>
      <c r="BB674" s="21"/>
      <c r="BC674" s="21"/>
      <c r="BD674" s="21"/>
      <c r="BE674" s="21"/>
      <c r="BF674" s="21"/>
      <c r="BG674" s="21"/>
      <c r="BH674" s="21"/>
      <c r="BI674" s="21"/>
      <c r="BJ674" s="21"/>
      <c r="BK674" s="21"/>
      <c r="BL674" s="21"/>
      <c r="BM674" s="21"/>
      <c r="BN674" s="21"/>
      <c r="BO674" s="21"/>
      <c r="BP674" s="21"/>
      <c r="BQ674" s="21"/>
      <c r="BR674" s="21"/>
      <c r="BS674" s="21"/>
      <c r="BT674" s="21"/>
      <c r="BU674" s="21"/>
      <c r="BV674" s="21"/>
      <c r="BW674" s="21"/>
      <c r="BX674" s="21"/>
      <c r="BY674" s="21"/>
      <c r="BZ674" s="21"/>
      <c r="CA674" s="21"/>
    </row>
    <row r="675" spans="1:79" ht="15.75" customHeight="1" x14ac:dyDescent="0.2">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L675" s="21"/>
      <c r="AM675" s="21"/>
      <c r="AN675" s="21"/>
      <c r="AO675" s="21"/>
      <c r="AP675" s="21"/>
      <c r="AQ675" s="21"/>
      <c r="AR675" s="21"/>
      <c r="AS675" s="21"/>
      <c r="AT675" s="21"/>
      <c r="AU675" s="21"/>
      <c r="AV675" s="21"/>
      <c r="AW675" s="21"/>
      <c r="AX675" s="21"/>
      <c r="AY675" s="21"/>
      <c r="AZ675" s="21"/>
      <c r="BA675" s="21"/>
      <c r="BB675" s="21"/>
      <c r="BC675" s="21"/>
      <c r="BD675" s="21"/>
      <c r="BE675" s="21"/>
      <c r="BF675" s="21"/>
      <c r="BG675" s="21"/>
      <c r="BH675" s="21"/>
      <c r="BI675" s="21"/>
      <c r="BJ675" s="21"/>
      <c r="BK675" s="21"/>
      <c r="BL675" s="21"/>
      <c r="BM675" s="21"/>
      <c r="BN675" s="21"/>
      <c r="BO675" s="21"/>
      <c r="BP675" s="21"/>
      <c r="BQ675" s="21"/>
      <c r="BR675" s="21"/>
      <c r="BS675" s="21"/>
      <c r="BT675" s="21"/>
      <c r="BU675" s="21"/>
      <c r="BV675" s="21"/>
      <c r="BW675" s="21"/>
      <c r="BX675" s="21"/>
      <c r="BY675" s="21"/>
      <c r="BZ675" s="21"/>
      <c r="CA675" s="21"/>
    </row>
    <row r="676" spans="1:79" ht="15.75" customHeight="1" x14ac:dyDescent="0.2">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1"/>
      <c r="AL676" s="21"/>
      <c r="AM676" s="21"/>
      <c r="AN676" s="21"/>
      <c r="AO676" s="21"/>
      <c r="AP676" s="21"/>
      <c r="AQ676" s="21"/>
      <c r="AR676" s="21"/>
      <c r="AS676" s="21"/>
      <c r="AT676" s="21"/>
      <c r="AU676" s="21"/>
      <c r="AV676" s="21"/>
      <c r="AW676" s="21"/>
      <c r="AX676" s="21"/>
      <c r="AY676" s="21"/>
      <c r="AZ676" s="21"/>
      <c r="BA676" s="21"/>
      <c r="BB676" s="21"/>
      <c r="BC676" s="21"/>
      <c r="BD676" s="21"/>
      <c r="BE676" s="21"/>
      <c r="BF676" s="21"/>
      <c r="BG676" s="21"/>
      <c r="BH676" s="21"/>
      <c r="BI676" s="21"/>
      <c r="BJ676" s="21"/>
      <c r="BK676" s="21"/>
      <c r="BL676" s="21"/>
      <c r="BM676" s="21"/>
      <c r="BN676" s="21"/>
      <c r="BO676" s="21"/>
      <c r="BP676" s="21"/>
      <c r="BQ676" s="21"/>
      <c r="BR676" s="21"/>
      <c r="BS676" s="21"/>
      <c r="BT676" s="21"/>
      <c r="BU676" s="21"/>
      <c r="BV676" s="21"/>
      <c r="BW676" s="21"/>
      <c r="BX676" s="21"/>
      <c r="BY676" s="21"/>
      <c r="BZ676" s="21"/>
      <c r="CA676" s="21"/>
    </row>
    <row r="677" spans="1:79" ht="15.75" customHeight="1" x14ac:dyDescent="0.2">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c r="AA677" s="21"/>
      <c r="AB677" s="21"/>
      <c r="AC677" s="21"/>
      <c r="AD677" s="21"/>
      <c r="AE677" s="21"/>
      <c r="AF677" s="21"/>
      <c r="AG677" s="21"/>
      <c r="AH677" s="21"/>
      <c r="AI677" s="21"/>
      <c r="AJ677" s="21"/>
      <c r="AK677" s="21"/>
      <c r="AL677" s="21"/>
      <c r="AM677" s="21"/>
      <c r="AN677" s="21"/>
      <c r="AO677" s="21"/>
      <c r="AP677" s="21"/>
      <c r="AQ677" s="21"/>
      <c r="AR677" s="21"/>
      <c r="AS677" s="21"/>
      <c r="AT677" s="21"/>
      <c r="AU677" s="21"/>
      <c r="AV677" s="21"/>
      <c r="AW677" s="21"/>
      <c r="AX677" s="21"/>
      <c r="AY677" s="21"/>
      <c r="AZ677" s="21"/>
      <c r="BA677" s="21"/>
      <c r="BB677" s="21"/>
      <c r="BC677" s="21"/>
      <c r="BD677" s="21"/>
      <c r="BE677" s="21"/>
      <c r="BF677" s="21"/>
      <c r="BG677" s="21"/>
      <c r="BH677" s="21"/>
      <c r="BI677" s="21"/>
      <c r="BJ677" s="21"/>
      <c r="BK677" s="21"/>
      <c r="BL677" s="21"/>
      <c r="BM677" s="21"/>
      <c r="BN677" s="21"/>
      <c r="BO677" s="21"/>
      <c r="BP677" s="21"/>
      <c r="BQ677" s="21"/>
      <c r="BR677" s="21"/>
      <c r="BS677" s="21"/>
      <c r="BT677" s="21"/>
      <c r="BU677" s="21"/>
      <c r="BV677" s="21"/>
      <c r="BW677" s="21"/>
      <c r="BX677" s="21"/>
      <c r="BY677" s="21"/>
      <c r="BZ677" s="21"/>
      <c r="CA677" s="21"/>
    </row>
    <row r="678" spans="1:79" ht="15.75" customHeight="1" x14ac:dyDescent="0.2">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c r="AA678" s="21"/>
      <c r="AB678" s="21"/>
      <c r="AC678" s="21"/>
      <c r="AD678" s="21"/>
      <c r="AE678" s="21"/>
      <c r="AF678" s="21"/>
      <c r="AG678" s="21"/>
      <c r="AH678" s="21"/>
      <c r="AI678" s="21"/>
      <c r="AJ678" s="21"/>
      <c r="AK678" s="21"/>
      <c r="AL678" s="21"/>
      <c r="AM678" s="21"/>
      <c r="AN678" s="21"/>
      <c r="AO678" s="21"/>
      <c r="AP678" s="21"/>
      <c r="AQ678" s="21"/>
      <c r="AR678" s="21"/>
      <c r="AS678" s="21"/>
      <c r="AT678" s="21"/>
      <c r="AU678" s="21"/>
      <c r="AV678" s="21"/>
      <c r="AW678" s="21"/>
      <c r="AX678" s="21"/>
      <c r="AY678" s="21"/>
      <c r="AZ678" s="21"/>
      <c r="BA678" s="21"/>
      <c r="BB678" s="21"/>
      <c r="BC678" s="21"/>
      <c r="BD678" s="21"/>
      <c r="BE678" s="21"/>
      <c r="BF678" s="21"/>
      <c r="BG678" s="21"/>
      <c r="BH678" s="21"/>
      <c r="BI678" s="21"/>
      <c r="BJ678" s="21"/>
      <c r="BK678" s="21"/>
      <c r="BL678" s="21"/>
      <c r="BM678" s="21"/>
      <c r="BN678" s="21"/>
      <c r="BO678" s="21"/>
      <c r="BP678" s="21"/>
      <c r="BQ678" s="21"/>
      <c r="BR678" s="21"/>
      <c r="BS678" s="21"/>
      <c r="BT678" s="21"/>
      <c r="BU678" s="21"/>
      <c r="BV678" s="21"/>
      <c r="BW678" s="21"/>
      <c r="BX678" s="21"/>
      <c r="BY678" s="21"/>
      <c r="BZ678" s="21"/>
      <c r="CA678" s="21"/>
    </row>
    <row r="679" spans="1:79" ht="15.75" customHeight="1" x14ac:dyDescent="0.2">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K679" s="21"/>
      <c r="AL679" s="21"/>
      <c r="AM679" s="21"/>
      <c r="AN679" s="21"/>
      <c r="AO679" s="21"/>
      <c r="AP679" s="21"/>
      <c r="AQ679" s="21"/>
      <c r="AR679" s="21"/>
      <c r="AS679" s="21"/>
      <c r="AT679" s="21"/>
      <c r="AU679" s="21"/>
      <c r="AV679" s="21"/>
      <c r="AW679" s="21"/>
      <c r="AX679" s="21"/>
      <c r="AY679" s="21"/>
      <c r="AZ679" s="21"/>
      <c r="BA679" s="21"/>
      <c r="BB679" s="21"/>
      <c r="BC679" s="21"/>
      <c r="BD679" s="21"/>
      <c r="BE679" s="21"/>
      <c r="BF679" s="21"/>
      <c r="BG679" s="21"/>
      <c r="BH679" s="21"/>
      <c r="BI679" s="21"/>
      <c r="BJ679" s="21"/>
      <c r="BK679" s="21"/>
      <c r="BL679" s="21"/>
      <c r="BM679" s="21"/>
      <c r="BN679" s="21"/>
      <c r="BO679" s="21"/>
      <c r="BP679" s="21"/>
      <c r="BQ679" s="21"/>
      <c r="BR679" s="21"/>
      <c r="BS679" s="21"/>
      <c r="BT679" s="21"/>
      <c r="BU679" s="21"/>
      <c r="BV679" s="21"/>
      <c r="BW679" s="21"/>
      <c r="BX679" s="21"/>
      <c r="BY679" s="21"/>
      <c r="BZ679" s="21"/>
      <c r="CA679" s="21"/>
    </row>
    <row r="680" spans="1:79" ht="15.75" customHeight="1" x14ac:dyDescent="0.2">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21"/>
      <c r="AQ680" s="21"/>
      <c r="AR680" s="21"/>
      <c r="AS680" s="21"/>
      <c r="AT680" s="21"/>
      <c r="AU680" s="21"/>
      <c r="AV680" s="21"/>
      <c r="AW680" s="21"/>
      <c r="AX680" s="21"/>
      <c r="AY680" s="21"/>
      <c r="AZ680" s="21"/>
      <c r="BA680" s="21"/>
      <c r="BB680" s="21"/>
      <c r="BC680" s="21"/>
      <c r="BD680" s="21"/>
      <c r="BE680" s="21"/>
      <c r="BF680" s="21"/>
      <c r="BG680" s="21"/>
      <c r="BH680" s="21"/>
      <c r="BI680" s="21"/>
      <c r="BJ680" s="21"/>
      <c r="BK680" s="21"/>
      <c r="BL680" s="21"/>
      <c r="BM680" s="21"/>
      <c r="BN680" s="21"/>
      <c r="BO680" s="21"/>
      <c r="BP680" s="21"/>
      <c r="BQ680" s="21"/>
      <c r="BR680" s="21"/>
      <c r="BS680" s="21"/>
      <c r="BT680" s="21"/>
      <c r="BU680" s="21"/>
      <c r="BV680" s="21"/>
      <c r="BW680" s="21"/>
      <c r="BX680" s="21"/>
      <c r="BY680" s="21"/>
      <c r="BZ680" s="21"/>
      <c r="CA680" s="21"/>
    </row>
    <row r="681" spans="1:79" ht="15.75" customHeight="1" x14ac:dyDescent="0.2">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21"/>
      <c r="AH681" s="21"/>
      <c r="AI681" s="21"/>
      <c r="AJ681" s="21"/>
      <c r="AK681" s="21"/>
      <c r="AL681" s="21"/>
      <c r="AM681" s="21"/>
      <c r="AN681" s="21"/>
      <c r="AO681" s="21"/>
      <c r="AP681" s="21"/>
      <c r="AQ681" s="21"/>
      <c r="AR681" s="21"/>
      <c r="AS681" s="21"/>
      <c r="AT681" s="21"/>
      <c r="AU681" s="21"/>
      <c r="AV681" s="21"/>
      <c r="AW681" s="21"/>
      <c r="AX681" s="21"/>
      <c r="AY681" s="21"/>
      <c r="AZ681" s="21"/>
      <c r="BA681" s="21"/>
      <c r="BB681" s="21"/>
      <c r="BC681" s="21"/>
      <c r="BD681" s="21"/>
      <c r="BE681" s="21"/>
      <c r="BF681" s="21"/>
      <c r="BG681" s="21"/>
      <c r="BH681" s="21"/>
      <c r="BI681" s="21"/>
      <c r="BJ681" s="21"/>
      <c r="BK681" s="21"/>
      <c r="BL681" s="21"/>
      <c r="BM681" s="21"/>
      <c r="BN681" s="21"/>
      <c r="BO681" s="21"/>
      <c r="BP681" s="21"/>
      <c r="BQ681" s="21"/>
      <c r="BR681" s="21"/>
      <c r="BS681" s="21"/>
      <c r="BT681" s="21"/>
      <c r="BU681" s="21"/>
      <c r="BV681" s="21"/>
      <c r="BW681" s="21"/>
      <c r="BX681" s="21"/>
      <c r="BY681" s="21"/>
      <c r="BZ681" s="21"/>
      <c r="CA681" s="21"/>
    </row>
    <row r="682" spans="1:79" ht="15.75" customHeight="1" x14ac:dyDescent="0.2">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1"/>
      <c r="AL682" s="21"/>
      <c r="AM682" s="21"/>
      <c r="AN682" s="21"/>
      <c r="AO682" s="21"/>
      <c r="AP682" s="21"/>
      <c r="AQ682" s="21"/>
      <c r="AR682" s="21"/>
      <c r="AS682" s="21"/>
      <c r="AT682" s="21"/>
      <c r="AU682" s="21"/>
      <c r="AV682" s="21"/>
      <c r="AW682" s="21"/>
      <c r="AX682" s="21"/>
      <c r="AY682" s="21"/>
      <c r="AZ682" s="21"/>
      <c r="BA682" s="21"/>
      <c r="BB682" s="21"/>
      <c r="BC682" s="21"/>
      <c r="BD682" s="21"/>
      <c r="BE682" s="21"/>
      <c r="BF682" s="21"/>
      <c r="BG682" s="21"/>
      <c r="BH682" s="21"/>
      <c r="BI682" s="21"/>
      <c r="BJ682" s="21"/>
      <c r="BK682" s="21"/>
      <c r="BL682" s="21"/>
      <c r="BM682" s="21"/>
      <c r="BN682" s="21"/>
      <c r="BO682" s="21"/>
      <c r="BP682" s="21"/>
      <c r="BQ682" s="21"/>
      <c r="BR682" s="21"/>
      <c r="BS682" s="21"/>
      <c r="BT682" s="21"/>
      <c r="BU682" s="21"/>
      <c r="BV682" s="21"/>
      <c r="BW682" s="21"/>
      <c r="BX682" s="21"/>
      <c r="BY682" s="21"/>
      <c r="BZ682" s="21"/>
      <c r="CA682" s="21"/>
    </row>
    <row r="683" spans="1:79" ht="15.75" customHeight="1" x14ac:dyDescent="0.2">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c r="AA683" s="21"/>
      <c r="AB683" s="21"/>
      <c r="AC683" s="21"/>
      <c r="AD683" s="21"/>
      <c r="AE683" s="21"/>
      <c r="AF683" s="21"/>
      <c r="AG683" s="21"/>
      <c r="AH683" s="21"/>
      <c r="AI683" s="21"/>
      <c r="AJ683" s="21"/>
      <c r="AK683" s="21"/>
      <c r="AL683" s="21"/>
      <c r="AM683" s="21"/>
      <c r="AN683" s="21"/>
      <c r="AO683" s="21"/>
      <c r="AP683" s="21"/>
      <c r="AQ683" s="21"/>
      <c r="AR683" s="21"/>
      <c r="AS683" s="21"/>
      <c r="AT683" s="21"/>
      <c r="AU683" s="21"/>
      <c r="AV683" s="21"/>
      <c r="AW683" s="21"/>
      <c r="AX683" s="21"/>
      <c r="AY683" s="21"/>
      <c r="AZ683" s="21"/>
      <c r="BA683" s="21"/>
      <c r="BB683" s="21"/>
      <c r="BC683" s="21"/>
      <c r="BD683" s="21"/>
      <c r="BE683" s="21"/>
      <c r="BF683" s="21"/>
      <c r="BG683" s="21"/>
      <c r="BH683" s="21"/>
      <c r="BI683" s="21"/>
      <c r="BJ683" s="21"/>
      <c r="BK683" s="21"/>
      <c r="BL683" s="21"/>
      <c r="BM683" s="21"/>
      <c r="BN683" s="21"/>
      <c r="BO683" s="21"/>
      <c r="BP683" s="21"/>
      <c r="BQ683" s="21"/>
      <c r="BR683" s="21"/>
      <c r="BS683" s="21"/>
      <c r="BT683" s="21"/>
      <c r="BU683" s="21"/>
      <c r="BV683" s="21"/>
      <c r="BW683" s="21"/>
      <c r="BX683" s="21"/>
      <c r="BY683" s="21"/>
      <c r="BZ683" s="21"/>
      <c r="CA683" s="21"/>
    </row>
    <row r="684" spans="1:79" ht="15.75" customHeight="1" x14ac:dyDescent="0.2">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1"/>
      <c r="AL684" s="21"/>
      <c r="AM684" s="21"/>
      <c r="AN684" s="21"/>
      <c r="AO684" s="21"/>
      <c r="AP684" s="21"/>
      <c r="AQ684" s="21"/>
      <c r="AR684" s="21"/>
      <c r="AS684" s="21"/>
      <c r="AT684" s="21"/>
      <c r="AU684" s="21"/>
      <c r="AV684" s="21"/>
      <c r="AW684" s="21"/>
      <c r="AX684" s="21"/>
      <c r="AY684" s="21"/>
      <c r="AZ684" s="21"/>
      <c r="BA684" s="21"/>
      <c r="BB684" s="21"/>
      <c r="BC684" s="21"/>
      <c r="BD684" s="21"/>
      <c r="BE684" s="21"/>
      <c r="BF684" s="21"/>
      <c r="BG684" s="21"/>
      <c r="BH684" s="21"/>
      <c r="BI684" s="21"/>
      <c r="BJ684" s="21"/>
      <c r="BK684" s="21"/>
      <c r="BL684" s="21"/>
      <c r="BM684" s="21"/>
      <c r="BN684" s="21"/>
      <c r="BO684" s="21"/>
      <c r="BP684" s="21"/>
      <c r="BQ684" s="21"/>
      <c r="BR684" s="21"/>
      <c r="BS684" s="21"/>
      <c r="BT684" s="21"/>
      <c r="BU684" s="21"/>
      <c r="BV684" s="21"/>
      <c r="BW684" s="21"/>
      <c r="BX684" s="21"/>
      <c r="BY684" s="21"/>
      <c r="BZ684" s="21"/>
      <c r="CA684" s="21"/>
    </row>
    <row r="685" spans="1:79" ht="15.75" customHeight="1" x14ac:dyDescent="0.2">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c r="AA685" s="21"/>
      <c r="AB685" s="21"/>
      <c r="AC685" s="21"/>
      <c r="AD685" s="21"/>
      <c r="AE685" s="21"/>
      <c r="AF685" s="21"/>
      <c r="AG685" s="21"/>
      <c r="AH685" s="21"/>
      <c r="AI685" s="21"/>
      <c r="AJ685" s="21"/>
      <c r="AK685" s="21"/>
      <c r="AL685" s="21"/>
      <c r="AM685" s="21"/>
      <c r="AN685" s="21"/>
      <c r="AO685" s="21"/>
      <c r="AP685" s="21"/>
      <c r="AQ685" s="21"/>
      <c r="AR685" s="21"/>
      <c r="AS685" s="21"/>
      <c r="AT685" s="21"/>
      <c r="AU685" s="21"/>
      <c r="AV685" s="21"/>
      <c r="AW685" s="21"/>
      <c r="AX685" s="21"/>
      <c r="AY685" s="21"/>
      <c r="AZ685" s="21"/>
      <c r="BA685" s="21"/>
      <c r="BB685" s="21"/>
      <c r="BC685" s="21"/>
      <c r="BD685" s="21"/>
      <c r="BE685" s="21"/>
      <c r="BF685" s="21"/>
      <c r="BG685" s="21"/>
      <c r="BH685" s="21"/>
      <c r="BI685" s="21"/>
      <c r="BJ685" s="21"/>
      <c r="BK685" s="21"/>
      <c r="BL685" s="21"/>
      <c r="BM685" s="21"/>
      <c r="BN685" s="21"/>
      <c r="BO685" s="21"/>
      <c r="BP685" s="21"/>
      <c r="BQ685" s="21"/>
      <c r="BR685" s="21"/>
      <c r="BS685" s="21"/>
      <c r="BT685" s="21"/>
      <c r="BU685" s="21"/>
      <c r="BV685" s="21"/>
      <c r="BW685" s="21"/>
      <c r="BX685" s="21"/>
      <c r="BY685" s="21"/>
      <c r="BZ685" s="21"/>
      <c r="CA685" s="21"/>
    </row>
    <row r="686" spans="1:79" ht="15.75" customHeight="1" x14ac:dyDescent="0.2">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c r="AM686" s="21"/>
      <c r="AN686" s="21"/>
      <c r="AO686" s="21"/>
      <c r="AP686" s="21"/>
      <c r="AQ686" s="21"/>
      <c r="AR686" s="21"/>
      <c r="AS686" s="21"/>
      <c r="AT686" s="21"/>
      <c r="AU686" s="21"/>
      <c r="AV686" s="21"/>
      <c r="AW686" s="21"/>
      <c r="AX686" s="21"/>
      <c r="AY686" s="21"/>
      <c r="AZ686" s="21"/>
      <c r="BA686" s="21"/>
      <c r="BB686" s="21"/>
      <c r="BC686" s="21"/>
      <c r="BD686" s="21"/>
      <c r="BE686" s="21"/>
      <c r="BF686" s="21"/>
      <c r="BG686" s="21"/>
      <c r="BH686" s="21"/>
      <c r="BI686" s="21"/>
      <c r="BJ686" s="21"/>
      <c r="BK686" s="21"/>
      <c r="BL686" s="21"/>
      <c r="BM686" s="21"/>
      <c r="BN686" s="21"/>
      <c r="BO686" s="21"/>
      <c r="BP686" s="21"/>
      <c r="BQ686" s="21"/>
      <c r="BR686" s="21"/>
      <c r="BS686" s="21"/>
      <c r="BT686" s="21"/>
      <c r="BU686" s="21"/>
      <c r="BV686" s="21"/>
      <c r="BW686" s="21"/>
      <c r="BX686" s="21"/>
      <c r="BY686" s="21"/>
      <c r="BZ686" s="21"/>
      <c r="CA686" s="21"/>
    </row>
    <row r="687" spans="1:79" ht="15.75" customHeight="1" x14ac:dyDescent="0.2">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1"/>
      <c r="AL687" s="21"/>
      <c r="AM687" s="21"/>
      <c r="AN687" s="21"/>
      <c r="AO687" s="21"/>
      <c r="AP687" s="21"/>
      <c r="AQ687" s="21"/>
      <c r="AR687" s="21"/>
      <c r="AS687" s="21"/>
      <c r="AT687" s="21"/>
      <c r="AU687" s="21"/>
      <c r="AV687" s="21"/>
      <c r="AW687" s="21"/>
      <c r="AX687" s="21"/>
      <c r="AY687" s="21"/>
      <c r="AZ687" s="21"/>
      <c r="BA687" s="21"/>
      <c r="BB687" s="21"/>
      <c r="BC687" s="21"/>
      <c r="BD687" s="21"/>
      <c r="BE687" s="21"/>
      <c r="BF687" s="21"/>
      <c r="BG687" s="21"/>
      <c r="BH687" s="21"/>
      <c r="BI687" s="21"/>
      <c r="BJ687" s="21"/>
      <c r="BK687" s="21"/>
      <c r="BL687" s="21"/>
      <c r="BM687" s="21"/>
      <c r="BN687" s="21"/>
      <c r="BO687" s="21"/>
      <c r="BP687" s="21"/>
      <c r="BQ687" s="21"/>
      <c r="BR687" s="21"/>
      <c r="BS687" s="21"/>
      <c r="BT687" s="21"/>
      <c r="BU687" s="21"/>
      <c r="BV687" s="21"/>
      <c r="BW687" s="21"/>
      <c r="BX687" s="21"/>
      <c r="BY687" s="21"/>
      <c r="BZ687" s="21"/>
      <c r="CA687" s="21"/>
    </row>
    <row r="688" spans="1:79" ht="15.75" customHeight="1" x14ac:dyDescent="0.2">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c r="AA688" s="21"/>
      <c r="AB688" s="21"/>
      <c r="AC688" s="21"/>
      <c r="AD688" s="21"/>
      <c r="AE688" s="21"/>
      <c r="AF688" s="21"/>
      <c r="AG688" s="21"/>
      <c r="AH688" s="21"/>
      <c r="AI688" s="21"/>
      <c r="AJ688" s="21"/>
      <c r="AK688" s="21"/>
      <c r="AL688" s="21"/>
      <c r="AM688" s="21"/>
      <c r="AN688" s="21"/>
      <c r="AO688" s="21"/>
      <c r="AP688" s="21"/>
      <c r="AQ688" s="21"/>
      <c r="AR688" s="21"/>
      <c r="AS688" s="21"/>
      <c r="AT688" s="21"/>
      <c r="AU688" s="21"/>
      <c r="AV688" s="21"/>
      <c r="AW688" s="21"/>
      <c r="AX688" s="21"/>
      <c r="AY688" s="21"/>
      <c r="AZ688" s="21"/>
      <c r="BA688" s="21"/>
      <c r="BB688" s="21"/>
      <c r="BC688" s="21"/>
      <c r="BD688" s="21"/>
      <c r="BE688" s="21"/>
      <c r="BF688" s="21"/>
      <c r="BG688" s="21"/>
      <c r="BH688" s="21"/>
      <c r="BI688" s="21"/>
      <c r="BJ688" s="21"/>
      <c r="BK688" s="21"/>
      <c r="BL688" s="21"/>
      <c r="BM688" s="21"/>
      <c r="BN688" s="21"/>
      <c r="BO688" s="21"/>
      <c r="BP688" s="21"/>
      <c r="BQ688" s="21"/>
      <c r="BR688" s="21"/>
      <c r="BS688" s="21"/>
      <c r="BT688" s="21"/>
      <c r="BU688" s="21"/>
      <c r="BV688" s="21"/>
      <c r="BW688" s="21"/>
      <c r="BX688" s="21"/>
      <c r="BY688" s="21"/>
      <c r="BZ688" s="21"/>
      <c r="CA688" s="21"/>
    </row>
    <row r="689" spans="1:79" ht="15.75" customHeight="1" x14ac:dyDescent="0.2">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c r="AA689" s="21"/>
      <c r="AB689" s="21"/>
      <c r="AC689" s="21"/>
      <c r="AD689" s="21"/>
      <c r="AE689" s="21"/>
      <c r="AF689" s="21"/>
      <c r="AG689" s="21"/>
      <c r="AH689" s="21"/>
      <c r="AI689" s="21"/>
      <c r="AJ689" s="21"/>
      <c r="AK689" s="21"/>
      <c r="AL689" s="21"/>
      <c r="AM689" s="21"/>
      <c r="AN689" s="21"/>
      <c r="AO689" s="21"/>
      <c r="AP689" s="21"/>
      <c r="AQ689" s="21"/>
      <c r="AR689" s="21"/>
      <c r="AS689" s="21"/>
      <c r="AT689" s="21"/>
      <c r="AU689" s="21"/>
      <c r="AV689" s="21"/>
      <c r="AW689" s="21"/>
      <c r="AX689" s="21"/>
      <c r="AY689" s="21"/>
      <c r="AZ689" s="21"/>
      <c r="BA689" s="21"/>
      <c r="BB689" s="21"/>
      <c r="BC689" s="21"/>
      <c r="BD689" s="21"/>
      <c r="BE689" s="21"/>
      <c r="BF689" s="21"/>
      <c r="BG689" s="21"/>
      <c r="BH689" s="21"/>
      <c r="BI689" s="21"/>
      <c r="BJ689" s="21"/>
      <c r="BK689" s="21"/>
      <c r="BL689" s="21"/>
      <c r="BM689" s="21"/>
      <c r="BN689" s="21"/>
      <c r="BO689" s="21"/>
      <c r="BP689" s="21"/>
      <c r="BQ689" s="21"/>
      <c r="BR689" s="21"/>
      <c r="BS689" s="21"/>
      <c r="BT689" s="21"/>
      <c r="BU689" s="21"/>
      <c r="BV689" s="21"/>
      <c r="BW689" s="21"/>
      <c r="BX689" s="21"/>
      <c r="BY689" s="21"/>
      <c r="BZ689" s="21"/>
      <c r="CA689" s="21"/>
    </row>
    <row r="690" spans="1:79" ht="15.75" customHeight="1" x14ac:dyDescent="0.2">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c r="AA690" s="21"/>
      <c r="AB690" s="21"/>
      <c r="AC690" s="21"/>
      <c r="AD690" s="21"/>
      <c r="AE690" s="21"/>
      <c r="AF690" s="21"/>
      <c r="AG690" s="21"/>
      <c r="AH690" s="21"/>
      <c r="AI690" s="21"/>
      <c r="AJ690" s="21"/>
      <c r="AK690" s="21"/>
      <c r="AL690" s="21"/>
      <c r="AM690" s="21"/>
      <c r="AN690" s="21"/>
      <c r="AO690" s="21"/>
      <c r="AP690" s="21"/>
      <c r="AQ690" s="21"/>
      <c r="AR690" s="21"/>
      <c r="AS690" s="21"/>
      <c r="AT690" s="21"/>
      <c r="AU690" s="21"/>
      <c r="AV690" s="21"/>
      <c r="AW690" s="21"/>
      <c r="AX690" s="21"/>
      <c r="AY690" s="21"/>
      <c r="AZ690" s="21"/>
      <c r="BA690" s="21"/>
      <c r="BB690" s="21"/>
      <c r="BC690" s="21"/>
      <c r="BD690" s="21"/>
      <c r="BE690" s="21"/>
      <c r="BF690" s="21"/>
      <c r="BG690" s="21"/>
      <c r="BH690" s="21"/>
      <c r="BI690" s="21"/>
      <c r="BJ690" s="21"/>
      <c r="BK690" s="21"/>
      <c r="BL690" s="21"/>
      <c r="BM690" s="21"/>
      <c r="BN690" s="21"/>
      <c r="BO690" s="21"/>
      <c r="BP690" s="21"/>
      <c r="BQ690" s="21"/>
      <c r="BR690" s="21"/>
      <c r="BS690" s="21"/>
      <c r="BT690" s="21"/>
      <c r="BU690" s="21"/>
      <c r="BV690" s="21"/>
      <c r="BW690" s="21"/>
      <c r="BX690" s="21"/>
      <c r="BY690" s="21"/>
      <c r="BZ690" s="21"/>
      <c r="CA690" s="21"/>
    </row>
    <row r="691" spans="1:79" ht="15.75" customHeight="1" x14ac:dyDescent="0.2">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c r="AA691" s="21"/>
      <c r="AB691" s="21"/>
      <c r="AC691" s="21"/>
      <c r="AD691" s="21"/>
      <c r="AE691" s="21"/>
      <c r="AF691" s="21"/>
      <c r="AG691" s="21"/>
      <c r="AH691" s="21"/>
      <c r="AI691" s="21"/>
      <c r="AJ691" s="21"/>
      <c r="AK691" s="21"/>
      <c r="AL691" s="21"/>
      <c r="AM691" s="21"/>
      <c r="AN691" s="21"/>
      <c r="AO691" s="21"/>
      <c r="AP691" s="21"/>
      <c r="AQ691" s="21"/>
      <c r="AR691" s="21"/>
      <c r="AS691" s="21"/>
      <c r="AT691" s="21"/>
      <c r="AU691" s="21"/>
      <c r="AV691" s="21"/>
      <c r="AW691" s="21"/>
      <c r="AX691" s="21"/>
      <c r="AY691" s="21"/>
      <c r="AZ691" s="21"/>
      <c r="BA691" s="21"/>
      <c r="BB691" s="21"/>
      <c r="BC691" s="21"/>
      <c r="BD691" s="21"/>
      <c r="BE691" s="21"/>
      <c r="BF691" s="21"/>
      <c r="BG691" s="21"/>
      <c r="BH691" s="21"/>
      <c r="BI691" s="21"/>
      <c r="BJ691" s="21"/>
      <c r="BK691" s="21"/>
      <c r="BL691" s="21"/>
      <c r="BM691" s="21"/>
      <c r="BN691" s="21"/>
      <c r="BO691" s="21"/>
      <c r="BP691" s="21"/>
      <c r="BQ691" s="21"/>
      <c r="BR691" s="21"/>
      <c r="BS691" s="21"/>
      <c r="BT691" s="21"/>
      <c r="BU691" s="21"/>
      <c r="BV691" s="21"/>
      <c r="BW691" s="21"/>
      <c r="BX691" s="21"/>
      <c r="BY691" s="21"/>
      <c r="BZ691" s="21"/>
      <c r="CA691" s="21"/>
    </row>
    <row r="692" spans="1:79" ht="15.75" customHeight="1" x14ac:dyDescent="0.2">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c r="AA692" s="21"/>
      <c r="AB692" s="21"/>
      <c r="AC692" s="21"/>
      <c r="AD692" s="21"/>
      <c r="AE692" s="21"/>
      <c r="AF692" s="21"/>
      <c r="AG692" s="21"/>
      <c r="AH692" s="21"/>
      <c r="AI692" s="21"/>
      <c r="AJ692" s="21"/>
      <c r="AK692" s="21"/>
      <c r="AL692" s="21"/>
      <c r="AM692" s="21"/>
      <c r="AN692" s="21"/>
      <c r="AO692" s="21"/>
      <c r="AP692" s="21"/>
      <c r="AQ692" s="21"/>
      <c r="AR692" s="21"/>
      <c r="AS692" s="21"/>
      <c r="AT692" s="21"/>
      <c r="AU692" s="21"/>
      <c r="AV692" s="21"/>
      <c r="AW692" s="21"/>
      <c r="AX692" s="21"/>
      <c r="AY692" s="21"/>
      <c r="AZ692" s="21"/>
      <c r="BA692" s="21"/>
      <c r="BB692" s="21"/>
      <c r="BC692" s="21"/>
      <c r="BD692" s="21"/>
      <c r="BE692" s="21"/>
      <c r="BF692" s="21"/>
      <c r="BG692" s="21"/>
      <c r="BH692" s="21"/>
      <c r="BI692" s="21"/>
      <c r="BJ692" s="21"/>
      <c r="BK692" s="21"/>
      <c r="BL692" s="21"/>
      <c r="BM692" s="21"/>
      <c r="BN692" s="21"/>
      <c r="BO692" s="21"/>
      <c r="BP692" s="21"/>
      <c r="BQ692" s="21"/>
      <c r="BR692" s="21"/>
      <c r="BS692" s="21"/>
      <c r="BT692" s="21"/>
      <c r="BU692" s="21"/>
      <c r="BV692" s="21"/>
      <c r="BW692" s="21"/>
      <c r="BX692" s="21"/>
      <c r="BY692" s="21"/>
      <c r="BZ692" s="21"/>
      <c r="CA692" s="21"/>
    </row>
    <row r="693" spans="1:79" ht="15.75" customHeight="1" x14ac:dyDescent="0.2">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c r="AA693" s="21"/>
      <c r="AB693" s="21"/>
      <c r="AC693" s="21"/>
      <c r="AD693" s="21"/>
      <c r="AE693" s="21"/>
      <c r="AF693" s="21"/>
      <c r="AG693" s="21"/>
      <c r="AH693" s="21"/>
      <c r="AI693" s="21"/>
      <c r="AJ693" s="21"/>
      <c r="AK693" s="21"/>
      <c r="AL693" s="21"/>
      <c r="AM693" s="21"/>
      <c r="AN693" s="21"/>
      <c r="AO693" s="21"/>
      <c r="AP693" s="21"/>
      <c r="AQ693" s="21"/>
      <c r="AR693" s="21"/>
      <c r="AS693" s="21"/>
      <c r="AT693" s="21"/>
      <c r="AU693" s="21"/>
      <c r="AV693" s="21"/>
      <c r="AW693" s="21"/>
      <c r="AX693" s="21"/>
      <c r="AY693" s="21"/>
      <c r="AZ693" s="21"/>
      <c r="BA693" s="21"/>
      <c r="BB693" s="21"/>
      <c r="BC693" s="21"/>
      <c r="BD693" s="21"/>
      <c r="BE693" s="21"/>
      <c r="BF693" s="21"/>
      <c r="BG693" s="21"/>
      <c r="BH693" s="21"/>
      <c r="BI693" s="21"/>
      <c r="BJ693" s="21"/>
      <c r="BK693" s="21"/>
      <c r="BL693" s="21"/>
      <c r="BM693" s="21"/>
      <c r="BN693" s="21"/>
      <c r="BO693" s="21"/>
      <c r="BP693" s="21"/>
      <c r="BQ693" s="21"/>
      <c r="BR693" s="21"/>
      <c r="BS693" s="21"/>
      <c r="BT693" s="21"/>
      <c r="BU693" s="21"/>
      <c r="BV693" s="21"/>
      <c r="BW693" s="21"/>
      <c r="BX693" s="21"/>
      <c r="BY693" s="21"/>
      <c r="BZ693" s="21"/>
      <c r="CA693" s="21"/>
    </row>
    <row r="694" spans="1:79" ht="15.75" customHeight="1" x14ac:dyDescent="0.2">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c r="AA694" s="21"/>
      <c r="AB694" s="21"/>
      <c r="AC694" s="21"/>
      <c r="AD694" s="21"/>
      <c r="AE694" s="21"/>
      <c r="AF694" s="21"/>
      <c r="AG694" s="21"/>
      <c r="AH694" s="21"/>
      <c r="AI694" s="21"/>
      <c r="AJ694" s="21"/>
      <c r="AK694" s="21"/>
      <c r="AL694" s="21"/>
      <c r="AM694" s="21"/>
      <c r="AN694" s="21"/>
      <c r="AO694" s="21"/>
      <c r="AP694" s="21"/>
      <c r="AQ694" s="21"/>
      <c r="AR694" s="21"/>
      <c r="AS694" s="21"/>
      <c r="AT694" s="21"/>
      <c r="AU694" s="21"/>
      <c r="AV694" s="21"/>
      <c r="AW694" s="21"/>
      <c r="AX694" s="21"/>
      <c r="AY694" s="21"/>
      <c r="AZ694" s="21"/>
      <c r="BA694" s="21"/>
      <c r="BB694" s="21"/>
      <c r="BC694" s="21"/>
      <c r="BD694" s="21"/>
      <c r="BE694" s="21"/>
      <c r="BF694" s="21"/>
      <c r="BG694" s="21"/>
      <c r="BH694" s="21"/>
      <c r="BI694" s="21"/>
      <c r="BJ694" s="21"/>
      <c r="BK694" s="21"/>
      <c r="BL694" s="21"/>
      <c r="BM694" s="21"/>
      <c r="BN694" s="21"/>
      <c r="BO694" s="21"/>
      <c r="BP694" s="21"/>
      <c r="BQ694" s="21"/>
      <c r="BR694" s="21"/>
      <c r="BS694" s="21"/>
      <c r="BT694" s="21"/>
      <c r="BU694" s="21"/>
      <c r="BV694" s="21"/>
      <c r="BW694" s="21"/>
      <c r="BX694" s="21"/>
      <c r="BY694" s="21"/>
      <c r="BZ694" s="21"/>
      <c r="CA694" s="21"/>
    </row>
    <row r="695" spans="1:79" ht="15.75" customHeight="1" x14ac:dyDescent="0.2">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c r="AA695" s="21"/>
      <c r="AB695" s="21"/>
      <c r="AC695" s="21"/>
      <c r="AD695" s="21"/>
      <c r="AE695" s="21"/>
      <c r="AF695" s="21"/>
      <c r="AG695" s="21"/>
      <c r="AH695" s="21"/>
      <c r="AI695" s="21"/>
      <c r="AJ695" s="21"/>
      <c r="AK695" s="21"/>
      <c r="AL695" s="21"/>
      <c r="AM695" s="21"/>
      <c r="AN695" s="21"/>
      <c r="AO695" s="21"/>
      <c r="AP695" s="21"/>
      <c r="AQ695" s="21"/>
      <c r="AR695" s="21"/>
      <c r="AS695" s="21"/>
      <c r="AT695" s="21"/>
      <c r="AU695" s="21"/>
      <c r="AV695" s="21"/>
      <c r="AW695" s="21"/>
      <c r="AX695" s="21"/>
      <c r="AY695" s="21"/>
      <c r="AZ695" s="21"/>
      <c r="BA695" s="21"/>
      <c r="BB695" s="21"/>
      <c r="BC695" s="21"/>
      <c r="BD695" s="21"/>
      <c r="BE695" s="21"/>
      <c r="BF695" s="21"/>
      <c r="BG695" s="21"/>
      <c r="BH695" s="21"/>
      <c r="BI695" s="21"/>
      <c r="BJ695" s="21"/>
      <c r="BK695" s="21"/>
      <c r="BL695" s="21"/>
      <c r="BM695" s="21"/>
      <c r="BN695" s="21"/>
      <c r="BO695" s="21"/>
      <c r="BP695" s="21"/>
      <c r="BQ695" s="21"/>
      <c r="BR695" s="21"/>
      <c r="BS695" s="21"/>
      <c r="BT695" s="21"/>
      <c r="BU695" s="21"/>
      <c r="BV695" s="21"/>
      <c r="BW695" s="21"/>
      <c r="BX695" s="21"/>
      <c r="BY695" s="21"/>
      <c r="BZ695" s="21"/>
      <c r="CA695" s="21"/>
    </row>
    <row r="696" spans="1:79" ht="15.75" customHeight="1" x14ac:dyDescent="0.2">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c r="AA696" s="21"/>
      <c r="AB696" s="21"/>
      <c r="AC696" s="21"/>
      <c r="AD696" s="21"/>
      <c r="AE696" s="21"/>
      <c r="AF696" s="21"/>
      <c r="AG696" s="21"/>
      <c r="AH696" s="21"/>
      <c r="AI696" s="21"/>
      <c r="AJ696" s="21"/>
      <c r="AK696" s="21"/>
      <c r="AL696" s="21"/>
      <c r="AM696" s="21"/>
      <c r="AN696" s="21"/>
      <c r="AO696" s="21"/>
      <c r="AP696" s="21"/>
      <c r="AQ696" s="21"/>
      <c r="AR696" s="21"/>
      <c r="AS696" s="21"/>
      <c r="AT696" s="21"/>
      <c r="AU696" s="21"/>
      <c r="AV696" s="21"/>
      <c r="AW696" s="21"/>
      <c r="AX696" s="21"/>
      <c r="AY696" s="21"/>
      <c r="AZ696" s="21"/>
      <c r="BA696" s="21"/>
      <c r="BB696" s="21"/>
      <c r="BC696" s="21"/>
      <c r="BD696" s="21"/>
      <c r="BE696" s="21"/>
      <c r="BF696" s="21"/>
      <c r="BG696" s="21"/>
      <c r="BH696" s="21"/>
      <c r="BI696" s="21"/>
      <c r="BJ696" s="21"/>
      <c r="BK696" s="21"/>
      <c r="BL696" s="21"/>
      <c r="BM696" s="21"/>
      <c r="BN696" s="21"/>
      <c r="BO696" s="21"/>
      <c r="BP696" s="21"/>
      <c r="BQ696" s="21"/>
      <c r="BR696" s="21"/>
      <c r="BS696" s="21"/>
      <c r="BT696" s="21"/>
      <c r="BU696" s="21"/>
      <c r="BV696" s="21"/>
      <c r="BW696" s="21"/>
      <c r="BX696" s="21"/>
      <c r="BY696" s="21"/>
      <c r="BZ696" s="21"/>
      <c r="CA696" s="21"/>
    </row>
    <row r="697" spans="1:79" ht="15.75" customHeight="1" x14ac:dyDescent="0.2">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1"/>
      <c r="AL697" s="21"/>
      <c r="AM697" s="21"/>
      <c r="AN697" s="21"/>
      <c r="AO697" s="21"/>
      <c r="AP697" s="21"/>
      <c r="AQ697" s="21"/>
      <c r="AR697" s="21"/>
      <c r="AS697" s="21"/>
      <c r="AT697" s="21"/>
      <c r="AU697" s="21"/>
      <c r="AV697" s="21"/>
      <c r="AW697" s="21"/>
      <c r="AX697" s="21"/>
      <c r="AY697" s="21"/>
      <c r="AZ697" s="21"/>
      <c r="BA697" s="21"/>
      <c r="BB697" s="21"/>
      <c r="BC697" s="21"/>
      <c r="BD697" s="21"/>
      <c r="BE697" s="21"/>
      <c r="BF697" s="21"/>
      <c r="BG697" s="21"/>
      <c r="BH697" s="21"/>
      <c r="BI697" s="21"/>
      <c r="BJ697" s="21"/>
      <c r="BK697" s="21"/>
      <c r="BL697" s="21"/>
      <c r="BM697" s="21"/>
      <c r="BN697" s="21"/>
      <c r="BO697" s="21"/>
      <c r="BP697" s="21"/>
      <c r="BQ697" s="21"/>
      <c r="BR697" s="21"/>
      <c r="BS697" s="21"/>
      <c r="BT697" s="21"/>
      <c r="BU697" s="21"/>
      <c r="BV697" s="21"/>
      <c r="BW697" s="21"/>
      <c r="BX697" s="21"/>
      <c r="BY697" s="21"/>
      <c r="BZ697" s="21"/>
      <c r="CA697" s="21"/>
    </row>
    <row r="698" spans="1:79" ht="15.75" customHeight="1" x14ac:dyDescent="0.2">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c r="AA698" s="21"/>
      <c r="AB698" s="21"/>
      <c r="AC698" s="21"/>
      <c r="AD698" s="21"/>
      <c r="AE698" s="21"/>
      <c r="AF698" s="21"/>
      <c r="AG698" s="21"/>
      <c r="AH698" s="21"/>
      <c r="AI698" s="21"/>
      <c r="AJ698" s="21"/>
      <c r="AK698" s="21"/>
      <c r="AL698" s="21"/>
      <c r="AM698" s="21"/>
      <c r="AN698" s="21"/>
      <c r="AO698" s="21"/>
      <c r="AP698" s="21"/>
      <c r="AQ698" s="21"/>
      <c r="AR698" s="21"/>
      <c r="AS698" s="21"/>
      <c r="AT698" s="21"/>
      <c r="AU698" s="21"/>
      <c r="AV698" s="21"/>
      <c r="AW698" s="21"/>
      <c r="AX698" s="21"/>
      <c r="AY698" s="21"/>
      <c r="AZ698" s="21"/>
      <c r="BA698" s="21"/>
      <c r="BB698" s="21"/>
      <c r="BC698" s="21"/>
      <c r="BD698" s="21"/>
      <c r="BE698" s="21"/>
      <c r="BF698" s="21"/>
      <c r="BG698" s="21"/>
      <c r="BH698" s="21"/>
      <c r="BI698" s="21"/>
      <c r="BJ698" s="21"/>
      <c r="BK698" s="21"/>
      <c r="BL698" s="21"/>
      <c r="BM698" s="21"/>
      <c r="BN698" s="21"/>
      <c r="BO698" s="21"/>
      <c r="BP698" s="21"/>
      <c r="BQ698" s="21"/>
      <c r="BR698" s="21"/>
      <c r="BS698" s="21"/>
      <c r="BT698" s="21"/>
      <c r="BU698" s="21"/>
      <c r="BV698" s="21"/>
      <c r="BW698" s="21"/>
      <c r="BX698" s="21"/>
      <c r="BY698" s="21"/>
      <c r="BZ698" s="21"/>
      <c r="CA698" s="21"/>
    </row>
    <row r="699" spans="1:79" ht="15.75" customHeight="1" x14ac:dyDescent="0.2">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c r="AA699" s="21"/>
      <c r="AB699" s="21"/>
      <c r="AC699" s="21"/>
      <c r="AD699" s="21"/>
      <c r="AE699" s="21"/>
      <c r="AF699" s="21"/>
      <c r="AG699" s="21"/>
      <c r="AH699" s="21"/>
      <c r="AI699" s="21"/>
      <c r="AJ699" s="21"/>
      <c r="AK699" s="21"/>
      <c r="AL699" s="21"/>
      <c r="AM699" s="21"/>
      <c r="AN699" s="21"/>
      <c r="AO699" s="21"/>
      <c r="AP699" s="21"/>
      <c r="AQ699" s="21"/>
      <c r="AR699" s="21"/>
      <c r="AS699" s="21"/>
      <c r="AT699" s="21"/>
      <c r="AU699" s="21"/>
      <c r="AV699" s="21"/>
      <c r="AW699" s="21"/>
      <c r="AX699" s="21"/>
      <c r="AY699" s="21"/>
      <c r="AZ699" s="21"/>
      <c r="BA699" s="21"/>
      <c r="BB699" s="21"/>
      <c r="BC699" s="21"/>
      <c r="BD699" s="21"/>
      <c r="BE699" s="21"/>
      <c r="BF699" s="21"/>
      <c r="BG699" s="21"/>
      <c r="BH699" s="21"/>
      <c r="BI699" s="21"/>
      <c r="BJ699" s="21"/>
      <c r="BK699" s="21"/>
      <c r="BL699" s="21"/>
      <c r="BM699" s="21"/>
      <c r="BN699" s="21"/>
      <c r="BO699" s="21"/>
      <c r="BP699" s="21"/>
      <c r="BQ699" s="21"/>
      <c r="BR699" s="21"/>
      <c r="BS699" s="21"/>
      <c r="BT699" s="21"/>
      <c r="BU699" s="21"/>
      <c r="BV699" s="21"/>
      <c r="BW699" s="21"/>
      <c r="BX699" s="21"/>
      <c r="BY699" s="21"/>
      <c r="BZ699" s="21"/>
      <c r="CA699" s="21"/>
    </row>
    <row r="700" spans="1:79" ht="15.75" customHeight="1" x14ac:dyDescent="0.2">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c r="AA700" s="21"/>
      <c r="AB700" s="21"/>
      <c r="AC700" s="21"/>
      <c r="AD700" s="21"/>
      <c r="AE700" s="21"/>
      <c r="AF700" s="21"/>
      <c r="AG700" s="21"/>
      <c r="AH700" s="21"/>
      <c r="AI700" s="21"/>
      <c r="AJ700" s="21"/>
      <c r="AK700" s="21"/>
      <c r="AL700" s="21"/>
      <c r="AM700" s="21"/>
      <c r="AN700" s="21"/>
      <c r="AO700" s="21"/>
      <c r="AP700" s="21"/>
      <c r="AQ700" s="21"/>
      <c r="AR700" s="21"/>
      <c r="AS700" s="21"/>
      <c r="AT700" s="21"/>
      <c r="AU700" s="21"/>
      <c r="AV700" s="21"/>
      <c r="AW700" s="21"/>
      <c r="AX700" s="21"/>
      <c r="AY700" s="21"/>
      <c r="AZ700" s="21"/>
      <c r="BA700" s="21"/>
      <c r="BB700" s="21"/>
      <c r="BC700" s="21"/>
      <c r="BD700" s="21"/>
      <c r="BE700" s="21"/>
      <c r="BF700" s="21"/>
      <c r="BG700" s="21"/>
      <c r="BH700" s="21"/>
      <c r="BI700" s="21"/>
      <c r="BJ700" s="21"/>
      <c r="BK700" s="21"/>
      <c r="BL700" s="21"/>
      <c r="BM700" s="21"/>
      <c r="BN700" s="21"/>
      <c r="BO700" s="21"/>
      <c r="BP700" s="21"/>
      <c r="BQ700" s="21"/>
      <c r="BR700" s="21"/>
      <c r="BS700" s="21"/>
      <c r="BT700" s="21"/>
      <c r="BU700" s="21"/>
      <c r="BV700" s="21"/>
      <c r="BW700" s="21"/>
      <c r="BX700" s="21"/>
      <c r="BY700" s="21"/>
      <c r="BZ700" s="21"/>
      <c r="CA700" s="21"/>
    </row>
    <row r="701" spans="1:79" ht="15.75" customHeight="1" x14ac:dyDescent="0.2">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c r="AA701" s="21"/>
      <c r="AB701" s="21"/>
      <c r="AC701" s="21"/>
      <c r="AD701" s="21"/>
      <c r="AE701" s="21"/>
      <c r="AF701" s="21"/>
      <c r="AG701" s="21"/>
      <c r="AH701" s="21"/>
      <c r="AI701" s="21"/>
      <c r="AJ701" s="21"/>
      <c r="AK701" s="21"/>
      <c r="AL701" s="21"/>
      <c r="AM701" s="21"/>
      <c r="AN701" s="21"/>
      <c r="AO701" s="21"/>
      <c r="AP701" s="21"/>
      <c r="AQ701" s="21"/>
      <c r="AR701" s="21"/>
      <c r="AS701" s="21"/>
      <c r="AT701" s="21"/>
      <c r="AU701" s="21"/>
      <c r="AV701" s="21"/>
      <c r="AW701" s="21"/>
      <c r="AX701" s="21"/>
      <c r="AY701" s="21"/>
      <c r="AZ701" s="21"/>
      <c r="BA701" s="21"/>
      <c r="BB701" s="21"/>
      <c r="BC701" s="21"/>
      <c r="BD701" s="21"/>
      <c r="BE701" s="21"/>
      <c r="BF701" s="21"/>
      <c r="BG701" s="21"/>
      <c r="BH701" s="21"/>
      <c r="BI701" s="21"/>
      <c r="BJ701" s="21"/>
      <c r="BK701" s="21"/>
      <c r="BL701" s="21"/>
      <c r="BM701" s="21"/>
      <c r="BN701" s="21"/>
      <c r="BO701" s="21"/>
      <c r="BP701" s="21"/>
      <c r="BQ701" s="21"/>
      <c r="BR701" s="21"/>
      <c r="BS701" s="21"/>
      <c r="BT701" s="21"/>
      <c r="BU701" s="21"/>
      <c r="BV701" s="21"/>
      <c r="BW701" s="21"/>
      <c r="BX701" s="21"/>
      <c r="BY701" s="21"/>
      <c r="BZ701" s="21"/>
      <c r="CA701" s="21"/>
    </row>
    <row r="702" spans="1:79" ht="15.75" customHeight="1" x14ac:dyDescent="0.2">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c r="AA702" s="21"/>
      <c r="AB702" s="21"/>
      <c r="AC702" s="21"/>
      <c r="AD702" s="21"/>
      <c r="AE702" s="21"/>
      <c r="AF702" s="21"/>
      <c r="AG702" s="21"/>
      <c r="AH702" s="21"/>
      <c r="AI702" s="21"/>
      <c r="AJ702" s="21"/>
      <c r="AK702" s="21"/>
      <c r="AL702" s="21"/>
      <c r="AM702" s="21"/>
      <c r="AN702" s="21"/>
      <c r="AO702" s="21"/>
      <c r="AP702" s="21"/>
      <c r="AQ702" s="21"/>
      <c r="AR702" s="21"/>
      <c r="AS702" s="21"/>
      <c r="AT702" s="21"/>
      <c r="AU702" s="21"/>
      <c r="AV702" s="21"/>
      <c r="AW702" s="21"/>
      <c r="AX702" s="21"/>
      <c r="AY702" s="21"/>
      <c r="AZ702" s="21"/>
      <c r="BA702" s="21"/>
      <c r="BB702" s="21"/>
      <c r="BC702" s="21"/>
      <c r="BD702" s="21"/>
      <c r="BE702" s="21"/>
      <c r="BF702" s="21"/>
      <c r="BG702" s="21"/>
      <c r="BH702" s="21"/>
      <c r="BI702" s="21"/>
      <c r="BJ702" s="21"/>
      <c r="BK702" s="21"/>
      <c r="BL702" s="21"/>
      <c r="BM702" s="21"/>
      <c r="BN702" s="21"/>
      <c r="BO702" s="21"/>
      <c r="BP702" s="21"/>
      <c r="BQ702" s="21"/>
      <c r="BR702" s="21"/>
      <c r="BS702" s="21"/>
      <c r="BT702" s="21"/>
      <c r="BU702" s="21"/>
      <c r="BV702" s="21"/>
      <c r="BW702" s="21"/>
      <c r="BX702" s="21"/>
      <c r="BY702" s="21"/>
      <c r="BZ702" s="21"/>
      <c r="CA702" s="21"/>
    </row>
    <row r="703" spans="1:79" ht="15.75" customHeight="1" x14ac:dyDescent="0.2">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c r="AA703" s="21"/>
      <c r="AB703" s="21"/>
      <c r="AC703" s="21"/>
      <c r="AD703" s="21"/>
      <c r="AE703" s="21"/>
      <c r="AF703" s="21"/>
      <c r="AG703" s="21"/>
      <c r="AH703" s="21"/>
      <c r="AI703" s="21"/>
      <c r="AJ703" s="21"/>
      <c r="AK703" s="21"/>
      <c r="AL703" s="21"/>
      <c r="AM703" s="21"/>
      <c r="AN703" s="21"/>
      <c r="AO703" s="21"/>
      <c r="AP703" s="21"/>
      <c r="AQ703" s="21"/>
      <c r="AR703" s="21"/>
      <c r="AS703" s="21"/>
      <c r="AT703" s="21"/>
      <c r="AU703" s="21"/>
      <c r="AV703" s="21"/>
      <c r="AW703" s="21"/>
      <c r="AX703" s="21"/>
      <c r="AY703" s="21"/>
      <c r="AZ703" s="21"/>
      <c r="BA703" s="21"/>
      <c r="BB703" s="21"/>
      <c r="BC703" s="21"/>
      <c r="BD703" s="21"/>
      <c r="BE703" s="21"/>
      <c r="BF703" s="21"/>
      <c r="BG703" s="21"/>
      <c r="BH703" s="21"/>
      <c r="BI703" s="21"/>
      <c r="BJ703" s="21"/>
      <c r="BK703" s="21"/>
      <c r="BL703" s="21"/>
      <c r="BM703" s="21"/>
      <c r="BN703" s="21"/>
      <c r="BO703" s="21"/>
      <c r="BP703" s="21"/>
      <c r="BQ703" s="21"/>
      <c r="BR703" s="21"/>
      <c r="BS703" s="21"/>
      <c r="BT703" s="21"/>
      <c r="BU703" s="21"/>
      <c r="BV703" s="21"/>
      <c r="BW703" s="21"/>
      <c r="BX703" s="21"/>
      <c r="BY703" s="21"/>
      <c r="BZ703" s="21"/>
      <c r="CA703" s="21"/>
    </row>
    <row r="704" spans="1:79" ht="15.75" customHeight="1" x14ac:dyDescent="0.2">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c r="AA704" s="21"/>
      <c r="AB704" s="21"/>
      <c r="AC704" s="21"/>
      <c r="AD704" s="21"/>
      <c r="AE704" s="21"/>
      <c r="AF704" s="21"/>
      <c r="AG704" s="21"/>
      <c r="AH704" s="21"/>
      <c r="AI704" s="21"/>
      <c r="AJ704" s="21"/>
      <c r="AK704" s="21"/>
      <c r="AL704" s="21"/>
      <c r="AM704" s="21"/>
      <c r="AN704" s="21"/>
      <c r="AO704" s="21"/>
      <c r="AP704" s="21"/>
      <c r="AQ704" s="21"/>
      <c r="AR704" s="21"/>
      <c r="AS704" s="21"/>
      <c r="AT704" s="21"/>
      <c r="AU704" s="21"/>
      <c r="AV704" s="21"/>
      <c r="AW704" s="21"/>
      <c r="AX704" s="21"/>
      <c r="AY704" s="21"/>
      <c r="AZ704" s="21"/>
      <c r="BA704" s="21"/>
      <c r="BB704" s="21"/>
      <c r="BC704" s="21"/>
      <c r="BD704" s="21"/>
      <c r="BE704" s="21"/>
      <c r="BF704" s="21"/>
      <c r="BG704" s="21"/>
      <c r="BH704" s="21"/>
      <c r="BI704" s="21"/>
      <c r="BJ704" s="21"/>
      <c r="BK704" s="21"/>
      <c r="BL704" s="21"/>
      <c r="BM704" s="21"/>
      <c r="BN704" s="21"/>
      <c r="BO704" s="21"/>
      <c r="BP704" s="21"/>
      <c r="BQ704" s="21"/>
      <c r="BR704" s="21"/>
      <c r="BS704" s="21"/>
      <c r="BT704" s="21"/>
      <c r="BU704" s="21"/>
      <c r="BV704" s="21"/>
      <c r="BW704" s="21"/>
      <c r="BX704" s="21"/>
      <c r="BY704" s="21"/>
      <c r="BZ704" s="21"/>
      <c r="CA704" s="21"/>
    </row>
    <row r="705" spans="1:79" ht="15.75" customHeight="1" x14ac:dyDescent="0.2">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c r="AA705" s="21"/>
      <c r="AB705" s="21"/>
      <c r="AC705" s="21"/>
      <c r="AD705" s="21"/>
      <c r="AE705" s="21"/>
      <c r="AF705" s="21"/>
      <c r="AG705" s="21"/>
      <c r="AH705" s="21"/>
      <c r="AI705" s="21"/>
      <c r="AJ705" s="21"/>
      <c r="AK705" s="21"/>
      <c r="AL705" s="21"/>
      <c r="AM705" s="21"/>
      <c r="AN705" s="21"/>
      <c r="AO705" s="21"/>
      <c r="AP705" s="21"/>
      <c r="AQ705" s="21"/>
      <c r="AR705" s="21"/>
      <c r="AS705" s="21"/>
      <c r="AT705" s="21"/>
      <c r="AU705" s="21"/>
      <c r="AV705" s="21"/>
      <c r="AW705" s="21"/>
      <c r="AX705" s="21"/>
      <c r="AY705" s="21"/>
      <c r="AZ705" s="21"/>
      <c r="BA705" s="21"/>
      <c r="BB705" s="21"/>
      <c r="BC705" s="21"/>
      <c r="BD705" s="21"/>
      <c r="BE705" s="21"/>
      <c r="BF705" s="21"/>
      <c r="BG705" s="21"/>
      <c r="BH705" s="21"/>
      <c r="BI705" s="21"/>
      <c r="BJ705" s="21"/>
      <c r="BK705" s="21"/>
      <c r="BL705" s="21"/>
      <c r="BM705" s="21"/>
      <c r="BN705" s="21"/>
      <c r="BO705" s="21"/>
      <c r="BP705" s="21"/>
      <c r="BQ705" s="21"/>
      <c r="BR705" s="21"/>
      <c r="BS705" s="21"/>
      <c r="BT705" s="21"/>
      <c r="BU705" s="21"/>
      <c r="BV705" s="21"/>
      <c r="BW705" s="21"/>
      <c r="BX705" s="21"/>
      <c r="BY705" s="21"/>
      <c r="BZ705" s="21"/>
      <c r="CA705" s="21"/>
    </row>
    <row r="706" spans="1:79" ht="15.75" customHeight="1" x14ac:dyDescent="0.2">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c r="AA706" s="21"/>
      <c r="AB706" s="21"/>
      <c r="AC706" s="21"/>
      <c r="AD706" s="21"/>
      <c r="AE706" s="21"/>
      <c r="AF706" s="21"/>
      <c r="AG706" s="21"/>
      <c r="AH706" s="21"/>
      <c r="AI706" s="21"/>
      <c r="AJ706" s="21"/>
      <c r="AK706" s="21"/>
      <c r="AL706" s="21"/>
      <c r="AM706" s="21"/>
      <c r="AN706" s="21"/>
      <c r="AO706" s="21"/>
      <c r="AP706" s="21"/>
      <c r="AQ706" s="21"/>
      <c r="AR706" s="21"/>
      <c r="AS706" s="21"/>
      <c r="AT706" s="21"/>
      <c r="AU706" s="21"/>
      <c r="AV706" s="21"/>
      <c r="AW706" s="21"/>
      <c r="AX706" s="21"/>
      <c r="AY706" s="21"/>
      <c r="AZ706" s="21"/>
      <c r="BA706" s="21"/>
      <c r="BB706" s="21"/>
      <c r="BC706" s="21"/>
      <c r="BD706" s="21"/>
      <c r="BE706" s="21"/>
      <c r="BF706" s="21"/>
      <c r="BG706" s="21"/>
      <c r="BH706" s="21"/>
      <c r="BI706" s="21"/>
      <c r="BJ706" s="21"/>
      <c r="BK706" s="21"/>
      <c r="BL706" s="21"/>
      <c r="BM706" s="21"/>
      <c r="BN706" s="21"/>
      <c r="BO706" s="21"/>
      <c r="BP706" s="21"/>
      <c r="BQ706" s="21"/>
      <c r="BR706" s="21"/>
      <c r="BS706" s="21"/>
      <c r="BT706" s="21"/>
      <c r="BU706" s="21"/>
      <c r="BV706" s="21"/>
      <c r="BW706" s="21"/>
      <c r="BX706" s="21"/>
      <c r="BY706" s="21"/>
      <c r="BZ706" s="21"/>
      <c r="CA706" s="21"/>
    </row>
    <row r="707" spans="1:79" ht="15.75" customHeight="1" x14ac:dyDescent="0.2">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1"/>
      <c r="AL707" s="21"/>
      <c r="AM707" s="21"/>
      <c r="AN707" s="21"/>
      <c r="AO707" s="21"/>
      <c r="AP707" s="21"/>
      <c r="AQ707" s="21"/>
      <c r="AR707" s="21"/>
      <c r="AS707" s="21"/>
      <c r="AT707" s="21"/>
      <c r="AU707" s="21"/>
      <c r="AV707" s="21"/>
      <c r="AW707" s="21"/>
      <c r="AX707" s="21"/>
      <c r="AY707" s="21"/>
      <c r="AZ707" s="21"/>
      <c r="BA707" s="21"/>
      <c r="BB707" s="21"/>
      <c r="BC707" s="21"/>
      <c r="BD707" s="21"/>
      <c r="BE707" s="21"/>
      <c r="BF707" s="21"/>
      <c r="BG707" s="21"/>
      <c r="BH707" s="21"/>
      <c r="BI707" s="21"/>
      <c r="BJ707" s="21"/>
      <c r="BK707" s="21"/>
      <c r="BL707" s="21"/>
      <c r="BM707" s="21"/>
      <c r="BN707" s="21"/>
      <c r="BO707" s="21"/>
      <c r="BP707" s="21"/>
      <c r="BQ707" s="21"/>
      <c r="BR707" s="21"/>
      <c r="BS707" s="21"/>
      <c r="BT707" s="21"/>
      <c r="BU707" s="21"/>
      <c r="BV707" s="21"/>
      <c r="BW707" s="21"/>
      <c r="BX707" s="21"/>
      <c r="BY707" s="21"/>
      <c r="BZ707" s="21"/>
      <c r="CA707" s="21"/>
    </row>
    <row r="708" spans="1:79" ht="15.75" customHeight="1" x14ac:dyDescent="0.2">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1"/>
      <c r="AL708" s="21"/>
      <c r="AM708" s="21"/>
      <c r="AN708" s="21"/>
      <c r="AO708" s="21"/>
      <c r="AP708" s="21"/>
      <c r="AQ708" s="21"/>
      <c r="AR708" s="21"/>
      <c r="AS708" s="21"/>
      <c r="AT708" s="21"/>
      <c r="AU708" s="21"/>
      <c r="AV708" s="21"/>
      <c r="AW708" s="21"/>
      <c r="AX708" s="21"/>
      <c r="AY708" s="21"/>
      <c r="AZ708" s="21"/>
      <c r="BA708" s="21"/>
      <c r="BB708" s="21"/>
      <c r="BC708" s="21"/>
      <c r="BD708" s="21"/>
      <c r="BE708" s="21"/>
      <c r="BF708" s="21"/>
      <c r="BG708" s="21"/>
      <c r="BH708" s="21"/>
      <c r="BI708" s="21"/>
      <c r="BJ708" s="21"/>
      <c r="BK708" s="21"/>
      <c r="BL708" s="21"/>
      <c r="BM708" s="21"/>
      <c r="BN708" s="21"/>
      <c r="BO708" s="21"/>
      <c r="BP708" s="21"/>
      <c r="BQ708" s="21"/>
      <c r="BR708" s="21"/>
      <c r="BS708" s="21"/>
      <c r="BT708" s="21"/>
      <c r="BU708" s="21"/>
      <c r="BV708" s="21"/>
      <c r="BW708" s="21"/>
      <c r="BX708" s="21"/>
      <c r="BY708" s="21"/>
      <c r="BZ708" s="21"/>
      <c r="CA708" s="21"/>
    </row>
    <row r="709" spans="1:79" ht="15.75" customHeight="1" x14ac:dyDescent="0.2">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1"/>
      <c r="AL709" s="21"/>
      <c r="AM709" s="21"/>
      <c r="AN709" s="21"/>
      <c r="AO709" s="21"/>
      <c r="AP709" s="21"/>
      <c r="AQ709" s="21"/>
      <c r="AR709" s="21"/>
      <c r="AS709" s="21"/>
      <c r="AT709" s="21"/>
      <c r="AU709" s="21"/>
      <c r="AV709" s="21"/>
      <c r="AW709" s="21"/>
      <c r="AX709" s="21"/>
      <c r="AY709" s="21"/>
      <c r="AZ709" s="21"/>
      <c r="BA709" s="21"/>
      <c r="BB709" s="21"/>
      <c r="BC709" s="21"/>
      <c r="BD709" s="21"/>
      <c r="BE709" s="21"/>
      <c r="BF709" s="21"/>
      <c r="BG709" s="21"/>
      <c r="BH709" s="21"/>
      <c r="BI709" s="21"/>
      <c r="BJ709" s="21"/>
      <c r="BK709" s="21"/>
      <c r="BL709" s="21"/>
      <c r="BM709" s="21"/>
      <c r="BN709" s="21"/>
      <c r="BO709" s="21"/>
      <c r="BP709" s="21"/>
      <c r="BQ709" s="21"/>
      <c r="BR709" s="21"/>
      <c r="BS709" s="21"/>
      <c r="BT709" s="21"/>
      <c r="BU709" s="21"/>
      <c r="BV709" s="21"/>
      <c r="BW709" s="21"/>
      <c r="BX709" s="21"/>
      <c r="BY709" s="21"/>
      <c r="BZ709" s="21"/>
      <c r="CA709" s="21"/>
    </row>
    <row r="710" spans="1:79" ht="15.75" customHeight="1" x14ac:dyDescent="0.2">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c r="AA710" s="21"/>
      <c r="AB710" s="21"/>
      <c r="AC710" s="21"/>
      <c r="AD710" s="21"/>
      <c r="AE710" s="21"/>
      <c r="AF710" s="21"/>
      <c r="AG710" s="21"/>
      <c r="AH710" s="21"/>
      <c r="AI710" s="21"/>
      <c r="AJ710" s="21"/>
      <c r="AK710" s="21"/>
      <c r="AL710" s="21"/>
      <c r="AM710" s="21"/>
      <c r="AN710" s="21"/>
      <c r="AO710" s="21"/>
      <c r="AP710" s="21"/>
      <c r="AQ710" s="21"/>
      <c r="AR710" s="21"/>
      <c r="AS710" s="21"/>
      <c r="AT710" s="21"/>
      <c r="AU710" s="21"/>
      <c r="AV710" s="21"/>
      <c r="AW710" s="21"/>
      <c r="AX710" s="21"/>
      <c r="AY710" s="21"/>
      <c r="AZ710" s="21"/>
      <c r="BA710" s="21"/>
      <c r="BB710" s="21"/>
      <c r="BC710" s="21"/>
      <c r="BD710" s="21"/>
      <c r="BE710" s="21"/>
      <c r="BF710" s="21"/>
      <c r="BG710" s="21"/>
      <c r="BH710" s="21"/>
      <c r="BI710" s="21"/>
      <c r="BJ710" s="21"/>
      <c r="BK710" s="21"/>
      <c r="BL710" s="21"/>
      <c r="BM710" s="21"/>
      <c r="BN710" s="21"/>
      <c r="BO710" s="21"/>
      <c r="BP710" s="21"/>
      <c r="BQ710" s="21"/>
      <c r="BR710" s="21"/>
      <c r="BS710" s="21"/>
      <c r="BT710" s="21"/>
      <c r="BU710" s="21"/>
      <c r="BV710" s="21"/>
      <c r="BW710" s="21"/>
      <c r="BX710" s="21"/>
      <c r="BY710" s="21"/>
      <c r="BZ710" s="21"/>
      <c r="CA710" s="21"/>
    </row>
    <row r="711" spans="1:79" ht="15.75" customHeight="1" x14ac:dyDescent="0.2">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c r="AA711" s="21"/>
      <c r="AB711" s="21"/>
      <c r="AC711" s="21"/>
      <c r="AD711" s="21"/>
      <c r="AE711" s="21"/>
      <c r="AF711" s="21"/>
      <c r="AG711" s="21"/>
      <c r="AH711" s="21"/>
      <c r="AI711" s="21"/>
      <c r="AJ711" s="21"/>
      <c r="AK711" s="21"/>
      <c r="AL711" s="21"/>
      <c r="AM711" s="21"/>
      <c r="AN711" s="21"/>
      <c r="AO711" s="21"/>
      <c r="AP711" s="21"/>
      <c r="AQ711" s="21"/>
      <c r="AR711" s="21"/>
      <c r="AS711" s="21"/>
      <c r="AT711" s="21"/>
      <c r="AU711" s="21"/>
      <c r="AV711" s="21"/>
      <c r="AW711" s="21"/>
      <c r="AX711" s="21"/>
      <c r="AY711" s="21"/>
      <c r="AZ711" s="21"/>
      <c r="BA711" s="21"/>
      <c r="BB711" s="21"/>
      <c r="BC711" s="21"/>
      <c r="BD711" s="21"/>
      <c r="BE711" s="21"/>
      <c r="BF711" s="21"/>
      <c r="BG711" s="21"/>
      <c r="BH711" s="21"/>
      <c r="BI711" s="21"/>
      <c r="BJ711" s="21"/>
      <c r="BK711" s="21"/>
      <c r="BL711" s="21"/>
      <c r="BM711" s="21"/>
      <c r="BN711" s="21"/>
      <c r="BO711" s="21"/>
      <c r="BP711" s="21"/>
      <c r="BQ711" s="21"/>
      <c r="BR711" s="21"/>
      <c r="BS711" s="21"/>
      <c r="BT711" s="21"/>
      <c r="BU711" s="21"/>
      <c r="BV711" s="21"/>
      <c r="BW711" s="21"/>
      <c r="BX711" s="21"/>
      <c r="BY711" s="21"/>
      <c r="BZ711" s="21"/>
      <c r="CA711" s="21"/>
    </row>
    <row r="712" spans="1:79" ht="15.75" customHeight="1" x14ac:dyDescent="0.2">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c r="AA712" s="21"/>
      <c r="AB712" s="21"/>
      <c r="AC712" s="21"/>
      <c r="AD712" s="21"/>
      <c r="AE712" s="21"/>
      <c r="AF712" s="21"/>
      <c r="AG712" s="21"/>
      <c r="AH712" s="21"/>
      <c r="AI712" s="21"/>
      <c r="AJ712" s="21"/>
      <c r="AK712" s="21"/>
      <c r="AL712" s="21"/>
      <c r="AM712" s="21"/>
      <c r="AN712" s="21"/>
      <c r="AO712" s="21"/>
      <c r="AP712" s="21"/>
      <c r="AQ712" s="21"/>
      <c r="AR712" s="21"/>
      <c r="AS712" s="21"/>
      <c r="AT712" s="21"/>
      <c r="AU712" s="21"/>
      <c r="AV712" s="21"/>
      <c r="AW712" s="21"/>
      <c r="AX712" s="21"/>
      <c r="AY712" s="21"/>
      <c r="AZ712" s="21"/>
      <c r="BA712" s="21"/>
      <c r="BB712" s="21"/>
      <c r="BC712" s="21"/>
      <c r="BD712" s="21"/>
      <c r="BE712" s="21"/>
      <c r="BF712" s="21"/>
      <c r="BG712" s="21"/>
      <c r="BH712" s="21"/>
      <c r="BI712" s="21"/>
      <c r="BJ712" s="21"/>
      <c r="BK712" s="21"/>
      <c r="BL712" s="21"/>
      <c r="BM712" s="21"/>
      <c r="BN712" s="21"/>
      <c r="BO712" s="21"/>
      <c r="BP712" s="21"/>
      <c r="BQ712" s="21"/>
      <c r="BR712" s="21"/>
      <c r="BS712" s="21"/>
      <c r="BT712" s="21"/>
      <c r="BU712" s="21"/>
      <c r="BV712" s="21"/>
      <c r="BW712" s="21"/>
      <c r="BX712" s="21"/>
      <c r="BY712" s="21"/>
      <c r="BZ712" s="21"/>
      <c r="CA712" s="21"/>
    </row>
    <row r="713" spans="1:79" ht="15.75" customHeight="1" x14ac:dyDescent="0.2">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c r="AA713" s="21"/>
      <c r="AB713" s="21"/>
      <c r="AC713" s="21"/>
      <c r="AD713" s="21"/>
      <c r="AE713" s="21"/>
      <c r="AF713" s="21"/>
      <c r="AG713" s="21"/>
      <c r="AH713" s="21"/>
      <c r="AI713" s="21"/>
      <c r="AJ713" s="21"/>
      <c r="AK713" s="21"/>
      <c r="AL713" s="21"/>
      <c r="AM713" s="21"/>
      <c r="AN713" s="21"/>
      <c r="AO713" s="21"/>
      <c r="AP713" s="21"/>
      <c r="AQ713" s="21"/>
      <c r="AR713" s="21"/>
      <c r="AS713" s="21"/>
      <c r="AT713" s="21"/>
      <c r="AU713" s="21"/>
      <c r="AV713" s="21"/>
      <c r="AW713" s="21"/>
      <c r="AX713" s="21"/>
      <c r="AY713" s="21"/>
      <c r="AZ713" s="21"/>
      <c r="BA713" s="21"/>
      <c r="BB713" s="21"/>
      <c r="BC713" s="21"/>
      <c r="BD713" s="21"/>
      <c r="BE713" s="21"/>
      <c r="BF713" s="21"/>
      <c r="BG713" s="21"/>
      <c r="BH713" s="21"/>
      <c r="BI713" s="21"/>
      <c r="BJ713" s="21"/>
      <c r="BK713" s="21"/>
      <c r="BL713" s="21"/>
      <c r="BM713" s="21"/>
      <c r="BN713" s="21"/>
      <c r="BO713" s="21"/>
      <c r="BP713" s="21"/>
      <c r="BQ713" s="21"/>
      <c r="BR713" s="21"/>
      <c r="BS713" s="21"/>
      <c r="BT713" s="21"/>
      <c r="BU713" s="21"/>
      <c r="BV713" s="21"/>
      <c r="BW713" s="21"/>
      <c r="BX713" s="21"/>
      <c r="BY713" s="21"/>
      <c r="BZ713" s="21"/>
      <c r="CA713" s="21"/>
    </row>
    <row r="714" spans="1:79" ht="15.75" customHeight="1" x14ac:dyDescent="0.2">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c r="AA714" s="21"/>
      <c r="AB714" s="21"/>
      <c r="AC714" s="21"/>
      <c r="AD714" s="21"/>
      <c r="AE714" s="21"/>
      <c r="AF714" s="21"/>
      <c r="AG714" s="21"/>
      <c r="AH714" s="21"/>
      <c r="AI714" s="21"/>
      <c r="AJ714" s="21"/>
      <c r="AK714" s="21"/>
      <c r="AL714" s="21"/>
      <c r="AM714" s="21"/>
      <c r="AN714" s="21"/>
      <c r="AO714" s="21"/>
      <c r="AP714" s="21"/>
      <c r="AQ714" s="21"/>
      <c r="AR714" s="21"/>
      <c r="AS714" s="21"/>
      <c r="AT714" s="21"/>
      <c r="AU714" s="21"/>
      <c r="AV714" s="21"/>
      <c r="AW714" s="21"/>
      <c r="AX714" s="21"/>
      <c r="AY714" s="21"/>
      <c r="AZ714" s="21"/>
      <c r="BA714" s="21"/>
      <c r="BB714" s="21"/>
      <c r="BC714" s="21"/>
      <c r="BD714" s="21"/>
      <c r="BE714" s="21"/>
      <c r="BF714" s="21"/>
      <c r="BG714" s="21"/>
      <c r="BH714" s="21"/>
      <c r="BI714" s="21"/>
      <c r="BJ714" s="21"/>
      <c r="BK714" s="21"/>
      <c r="BL714" s="21"/>
      <c r="BM714" s="21"/>
      <c r="BN714" s="21"/>
      <c r="BO714" s="21"/>
      <c r="BP714" s="21"/>
      <c r="BQ714" s="21"/>
      <c r="BR714" s="21"/>
      <c r="BS714" s="21"/>
      <c r="BT714" s="21"/>
      <c r="BU714" s="21"/>
      <c r="BV714" s="21"/>
      <c r="BW714" s="21"/>
      <c r="BX714" s="21"/>
      <c r="BY714" s="21"/>
      <c r="BZ714" s="21"/>
      <c r="CA714" s="21"/>
    </row>
    <row r="715" spans="1:79" ht="15.75" customHeight="1" x14ac:dyDescent="0.2">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c r="AA715" s="21"/>
      <c r="AB715" s="21"/>
      <c r="AC715" s="21"/>
      <c r="AD715" s="21"/>
      <c r="AE715" s="21"/>
      <c r="AF715" s="21"/>
      <c r="AG715" s="21"/>
      <c r="AH715" s="21"/>
      <c r="AI715" s="21"/>
      <c r="AJ715" s="21"/>
      <c r="AK715" s="21"/>
      <c r="AL715" s="21"/>
      <c r="AM715" s="21"/>
      <c r="AN715" s="21"/>
      <c r="AO715" s="21"/>
      <c r="AP715" s="21"/>
      <c r="AQ715" s="21"/>
      <c r="AR715" s="21"/>
      <c r="AS715" s="21"/>
      <c r="AT715" s="21"/>
      <c r="AU715" s="21"/>
      <c r="AV715" s="21"/>
      <c r="AW715" s="21"/>
      <c r="AX715" s="21"/>
      <c r="AY715" s="21"/>
      <c r="AZ715" s="21"/>
      <c r="BA715" s="21"/>
      <c r="BB715" s="21"/>
      <c r="BC715" s="21"/>
      <c r="BD715" s="21"/>
      <c r="BE715" s="21"/>
      <c r="BF715" s="21"/>
      <c r="BG715" s="21"/>
      <c r="BH715" s="21"/>
      <c r="BI715" s="21"/>
      <c r="BJ715" s="21"/>
      <c r="BK715" s="21"/>
      <c r="BL715" s="21"/>
      <c r="BM715" s="21"/>
      <c r="BN715" s="21"/>
      <c r="BO715" s="21"/>
      <c r="BP715" s="21"/>
      <c r="BQ715" s="21"/>
      <c r="BR715" s="21"/>
      <c r="BS715" s="21"/>
      <c r="BT715" s="21"/>
      <c r="BU715" s="21"/>
      <c r="BV715" s="21"/>
      <c r="BW715" s="21"/>
      <c r="BX715" s="21"/>
      <c r="BY715" s="21"/>
      <c r="BZ715" s="21"/>
      <c r="CA715" s="21"/>
    </row>
    <row r="716" spans="1:79" ht="15.75" customHeight="1" x14ac:dyDescent="0.2">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c r="AA716" s="21"/>
      <c r="AB716" s="21"/>
      <c r="AC716" s="21"/>
      <c r="AD716" s="21"/>
      <c r="AE716" s="21"/>
      <c r="AF716" s="21"/>
      <c r="AG716" s="21"/>
      <c r="AH716" s="21"/>
      <c r="AI716" s="21"/>
      <c r="AJ716" s="21"/>
      <c r="AK716" s="21"/>
      <c r="AL716" s="21"/>
      <c r="AM716" s="21"/>
      <c r="AN716" s="21"/>
      <c r="AO716" s="21"/>
      <c r="AP716" s="21"/>
      <c r="AQ716" s="21"/>
      <c r="AR716" s="21"/>
      <c r="AS716" s="21"/>
      <c r="AT716" s="21"/>
      <c r="AU716" s="21"/>
      <c r="AV716" s="21"/>
      <c r="AW716" s="21"/>
      <c r="AX716" s="21"/>
      <c r="AY716" s="21"/>
      <c r="AZ716" s="21"/>
      <c r="BA716" s="21"/>
      <c r="BB716" s="21"/>
      <c r="BC716" s="21"/>
      <c r="BD716" s="21"/>
      <c r="BE716" s="21"/>
      <c r="BF716" s="21"/>
      <c r="BG716" s="21"/>
      <c r="BH716" s="21"/>
      <c r="BI716" s="21"/>
      <c r="BJ716" s="21"/>
      <c r="BK716" s="21"/>
      <c r="BL716" s="21"/>
      <c r="BM716" s="21"/>
      <c r="BN716" s="21"/>
      <c r="BO716" s="21"/>
      <c r="BP716" s="21"/>
      <c r="BQ716" s="21"/>
      <c r="BR716" s="21"/>
      <c r="BS716" s="21"/>
      <c r="BT716" s="21"/>
      <c r="BU716" s="21"/>
      <c r="BV716" s="21"/>
      <c r="BW716" s="21"/>
      <c r="BX716" s="21"/>
      <c r="BY716" s="21"/>
      <c r="BZ716" s="21"/>
      <c r="CA716" s="21"/>
    </row>
    <row r="717" spans="1:79" ht="15.75" customHeight="1" x14ac:dyDescent="0.2">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c r="AA717" s="21"/>
      <c r="AB717" s="21"/>
      <c r="AC717" s="21"/>
      <c r="AD717" s="21"/>
      <c r="AE717" s="21"/>
      <c r="AF717" s="21"/>
      <c r="AG717" s="21"/>
      <c r="AH717" s="21"/>
      <c r="AI717" s="21"/>
      <c r="AJ717" s="21"/>
      <c r="AK717" s="21"/>
      <c r="AL717" s="21"/>
      <c r="AM717" s="21"/>
      <c r="AN717" s="21"/>
      <c r="AO717" s="21"/>
      <c r="AP717" s="21"/>
      <c r="AQ717" s="21"/>
      <c r="AR717" s="21"/>
      <c r="AS717" s="21"/>
      <c r="AT717" s="21"/>
      <c r="AU717" s="21"/>
      <c r="AV717" s="21"/>
      <c r="AW717" s="21"/>
      <c r="AX717" s="21"/>
      <c r="AY717" s="21"/>
      <c r="AZ717" s="21"/>
      <c r="BA717" s="21"/>
      <c r="BB717" s="21"/>
      <c r="BC717" s="21"/>
      <c r="BD717" s="21"/>
      <c r="BE717" s="21"/>
      <c r="BF717" s="21"/>
      <c r="BG717" s="21"/>
      <c r="BH717" s="21"/>
      <c r="BI717" s="21"/>
      <c r="BJ717" s="21"/>
      <c r="BK717" s="21"/>
      <c r="BL717" s="21"/>
      <c r="BM717" s="21"/>
      <c r="BN717" s="21"/>
      <c r="BO717" s="21"/>
      <c r="BP717" s="21"/>
      <c r="BQ717" s="21"/>
      <c r="BR717" s="21"/>
      <c r="BS717" s="21"/>
      <c r="BT717" s="21"/>
      <c r="BU717" s="21"/>
      <c r="BV717" s="21"/>
      <c r="BW717" s="21"/>
      <c r="BX717" s="21"/>
      <c r="BY717" s="21"/>
      <c r="BZ717" s="21"/>
      <c r="CA717" s="21"/>
    </row>
    <row r="718" spans="1:79" ht="15.75" customHeight="1" x14ac:dyDescent="0.2">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1"/>
      <c r="AL718" s="21"/>
      <c r="AM718" s="21"/>
      <c r="AN718" s="21"/>
      <c r="AO718" s="21"/>
      <c r="AP718" s="21"/>
      <c r="AQ718" s="21"/>
      <c r="AR718" s="21"/>
      <c r="AS718" s="21"/>
      <c r="AT718" s="21"/>
      <c r="AU718" s="21"/>
      <c r="AV718" s="21"/>
      <c r="AW718" s="21"/>
      <c r="AX718" s="21"/>
      <c r="AY718" s="21"/>
      <c r="AZ718" s="21"/>
      <c r="BA718" s="21"/>
      <c r="BB718" s="21"/>
      <c r="BC718" s="21"/>
      <c r="BD718" s="21"/>
      <c r="BE718" s="21"/>
      <c r="BF718" s="21"/>
      <c r="BG718" s="21"/>
      <c r="BH718" s="21"/>
      <c r="BI718" s="21"/>
      <c r="BJ718" s="21"/>
      <c r="BK718" s="21"/>
      <c r="BL718" s="21"/>
      <c r="BM718" s="21"/>
      <c r="BN718" s="21"/>
      <c r="BO718" s="21"/>
      <c r="BP718" s="21"/>
      <c r="BQ718" s="21"/>
      <c r="BR718" s="21"/>
      <c r="BS718" s="21"/>
      <c r="BT718" s="21"/>
      <c r="BU718" s="21"/>
      <c r="BV718" s="21"/>
      <c r="BW718" s="21"/>
      <c r="BX718" s="21"/>
      <c r="BY718" s="21"/>
      <c r="BZ718" s="21"/>
      <c r="CA718" s="21"/>
    </row>
    <row r="719" spans="1:79" ht="15.75" customHeight="1" x14ac:dyDescent="0.2">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c r="AA719" s="21"/>
      <c r="AB719" s="21"/>
      <c r="AC719" s="21"/>
      <c r="AD719" s="21"/>
      <c r="AE719" s="21"/>
      <c r="AF719" s="21"/>
      <c r="AG719" s="21"/>
      <c r="AH719" s="21"/>
      <c r="AI719" s="21"/>
      <c r="AJ719" s="21"/>
      <c r="AK719" s="21"/>
      <c r="AL719" s="21"/>
      <c r="AM719" s="21"/>
      <c r="AN719" s="21"/>
      <c r="AO719" s="21"/>
      <c r="AP719" s="21"/>
      <c r="AQ719" s="21"/>
      <c r="AR719" s="21"/>
      <c r="AS719" s="21"/>
      <c r="AT719" s="21"/>
      <c r="AU719" s="21"/>
      <c r="AV719" s="21"/>
      <c r="AW719" s="21"/>
      <c r="AX719" s="21"/>
      <c r="AY719" s="21"/>
      <c r="AZ719" s="21"/>
      <c r="BA719" s="21"/>
      <c r="BB719" s="21"/>
      <c r="BC719" s="21"/>
      <c r="BD719" s="21"/>
      <c r="BE719" s="21"/>
      <c r="BF719" s="21"/>
      <c r="BG719" s="21"/>
      <c r="BH719" s="21"/>
      <c r="BI719" s="21"/>
      <c r="BJ719" s="21"/>
      <c r="BK719" s="21"/>
      <c r="BL719" s="21"/>
      <c r="BM719" s="21"/>
      <c r="BN719" s="21"/>
      <c r="BO719" s="21"/>
      <c r="BP719" s="21"/>
      <c r="BQ719" s="21"/>
      <c r="BR719" s="21"/>
      <c r="BS719" s="21"/>
      <c r="BT719" s="21"/>
      <c r="BU719" s="21"/>
      <c r="BV719" s="21"/>
      <c r="BW719" s="21"/>
      <c r="BX719" s="21"/>
      <c r="BY719" s="21"/>
      <c r="BZ719" s="21"/>
      <c r="CA719" s="21"/>
    </row>
    <row r="720" spans="1:79" ht="15.75" customHeight="1" x14ac:dyDescent="0.2">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c r="AA720" s="21"/>
      <c r="AB720" s="21"/>
      <c r="AC720" s="21"/>
      <c r="AD720" s="21"/>
      <c r="AE720" s="21"/>
      <c r="AF720" s="21"/>
      <c r="AG720" s="21"/>
      <c r="AH720" s="21"/>
      <c r="AI720" s="21"/>
      <c r="AJ720" s="21"/>
      <c r="AK720" s="21"/>
      <c r="AL720" s="21"/>
      <c r="AM720" s="21"/>
      <c r="AN720" s="21"/>
      <c r="AO720" s="21"/>
      <c r="AP720" s="21"/>
      <c r="AQ720" s="21"/>
      <c r="AR720" s="21"/>
      <c r="AS720" s="21"/>
      <c r="AT720" s="21"/>
      <c r="AU720" s="21"/>
      <c r="AV720" s="21"/>
      <c r="AW720" s="21"/>
      <c r="AX720" s="21"/>
      <c r="AY720" s="21"/>
      <c r="AZ720" s="21"/>
      <c r="BA720" s="21"/>
      <c r="BB720" s="21"/>
      <c r="BC720" s="21"/>
      <c r="BD720" s="21"/>
      <c r="BE720" s="21"/>
      <c r="BF720" s="21"/>
      <c r="BG720" s="21"/>
      <c r="BH720" s="21"/>
      <c r="BI720" s="21"/>
      <c r="BJ720" s="21"/>
      <c r="BK720" s="21"/>
      <c r="BL720" s="21"/>
      <c r="BM720" s="21"/>
      <c r="BN720" s="21"/>
      <c r="BO720" s="21"/>
      <c r="BP720" s="21"/>
      <c r="BQ720" s="21"/>
      <c r="BR720" s="21"/>
      <c r="BS720" s="21"/>
      <c r="BT720" s="21"/>
      <c r="BU720" s="21"/>
      <c r="BV720" s="21"/>
      <c r="BW720" s="21"/>
      <c r="BX720" s="21"/>
      <c r="BY720" s="21"/>
      <c r="BZ720" s="21"/>
      <c r="CA720" s="21"/>
    </row>
    <row r="721" spans="1:79" ht="15.75" customHeight="1" x14ac:dyDescent="0.2">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c r="AA721" s="21"/>
      <c r="AB721" s="21"/>
      <c r="AC721" s="21"/>
      <c r="AD721" s="21"/>
      <c r="AE721" s="21"/>
      <c r="AF721" s="21"/>
      <c r="AG721" s="21"/>
      <c r="AH721" s="21"/>
      <c r="AI721" s="21"/>
      <c r="AJ721" s="21"/>
      <c r="AK721" s="21"/>
      <c r="AL721" s="21"/>
      <c r="AM721" s="21"/>
      <c r="AN721" s="21"/>
      <c r="AO721" s="21"/>
      <c r="AP721" s="21"/>
      <c r="AQ721" s="21"/>
      <c r="AR721" s="21"/>
      <c r="AS721" s="21"/>
      <c r="AT721" s="21"/>
      <c r="AU721" s="21"/>
      <c r="AV721" s="21"/>
      <c r="AW721" s="21"/>
      <c r="AX721" s="21"/>
      <c r="AY721" s="21"/>
      <c r="AZ721" s="21"/>
      <c r="BA721" s="21"/>
      <c r="BB721" s="21"/>
      <c r="BC721" s="21"/>
      <c r="BD721" s="21"/>
      <c r="BE721" s="21"/>
      <c r="BF721" s="21"/>
      <c r="BG721" s="21"/>
      <c r="BH721" s="21"/>
      <c r="BI721" s="21"/>
      <c r="BJ721" s="21"/>
      <c r="BK721" s="21"/>
      <c r="BL721" s="21"/>
      <c r="BM721" s="21"/>
      <c r="BN721" s="21"/>
      <c r="BO721" s="21"/>
      <c r="BP721" s="21"/>
      <c r="BQ721" s="21"/>
      <c r="BR721" s="21"/>
      <c r="BS721" s="21"/>
      <c r="BT721" s="21"/>
      <c r="BU721" s="21"/>
      <c r="BV721" s="21"/>
      <c r="BW721" s="21"/>
      <c r="BX721" s="21"/>
      <c r="BY721" s="21"/>
      <c r="BZ721" s="21"/>
      <c r="CA721" s="21"/>
    </row>
    <row r="722" spans="1:79" ht="15.75" customHeight="1" x14ac:dyDescent="0.2">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c r="AA722" s="21"/>
      <c r="AB722" s="21"/>
      <c r="AC722" s="21"/>
      <c r="AD722" s="21"/>
      <c r="AE722" s="21"/>
      <c r="AF722" s="21"/>
      <c r="AG722" s="21"/>
      <c r="AH722" s="21"/>
      <c r="AI722" s="21"/>
      <c r="AJ722" s="21"/>
      <c r="AK722" s="21"/>
      <c r="AL722" s="21"/>
      <c r="AM722" s="21"/>
      <c r="AN722" s="21"/>
      <c r="AO722" s="21"/>
      <c r="AP722" s="21"/>
      <c r="AQ722" s="21"/>
      <c r="AR722" s="21"/>
      <c r="AS722" s="21"/>
      <c r="AT722" s="21"/>
      <c r="AU722" s="21"/>
      <c r="AV722" s="21"/>
      <c r="AW722" s="21"/>
      <c r="AX722" s="21"/>
      <c r="AY722" s="21"/>
      <c r="AZ722" s="21"/>
      <c r="BA722" s="21"/>
      <c r="BB722" s="21"/>
      <c r="BC722" s="21"/>
      <c r="BD722" s="21"/>
      <c r="BE722" s="21"/>
      <c r="BF722" s="21"/>
      <c r="BG722" s="21"/>
      <c r="BH722" s="21"/>
      <c r="BI722" s="21"/>
      <c r="BJ722" s="21"/>
      <c r="BK722" s="21"/>
      <c r="BL722" s="21"/>
      <c r="BM722" s="21"/>
      <c r="BN722" s="21"/>
      <c r="BO722" s="21"/>
      <c r="BP722" s="21"/>
      <c r="BQ722" s="21"/>
      <c r="BR722" s="21"/>
      <c r="BS722" s="21"/>
      <c r="BT722" s="21"/>
      <c r="BU722" s="21"/>
      <c r="BV722" s="21"/>
      <c r="BW722" s="21"/>
      <c r="BX722" s="21"/>
      <c r="BY722" s="21"/>
      <c r="BZ722" s="21"/>
      <c r="CA722" s="21"/>
    </row>
    <row r="723" spans="1:79" ht="15.75" customHeight="1" x14ac:dyDescent="0.2">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c r="AA723" s="21"/>
      <c r="AB723" s="21"/>
      <c r="AC723" s="21"/>
      <c r="AD723" s="21"/>
      <c r="AE723" s="21"/>
      <c r="AF723" s="21"/>
      <c r="AG723" s="21"/>
      <c r="AH723" s="21"/>
      <c r="AI723" s="21"/>
      <c r="AJ723" s="21"/>
      <c r="AK723" s="21"/>
      <c r="AL723" s="21"/>
      <c r="AM723" s="21"/>
      <c r="AN723" s="21"/>
      <c r="AO723" s="21"/>
      <c r="AP723" s="21"/>
      <c r="AQ723" s="21"/>
      <c r="AR723" s="21"/>
      <c r="AS723" s="21"/>
      <c r="AT723" s="21"/>
      <c r="AU723" s="21"/>
      <c r="AV723" s="21"/>
      <c r="AW723" s="21"/>
      <c r="AX723" s="21"/>
      <c r="AY723" s="21"/>
      <c r="AZ723" s="21"/>
      <c r="BA723" s="21"/>
      <c r="BB723" s="21"/>
      <c r="BC723" s="21"/>
      <c r="BD723" s="21"/>
      <c r="BE723" s="21"/>
      <c r="BF723" s="21"/>
      <c r="BG723" s="21"/>
      <c r="BH723" s="21"/>
      <c r="BI723" s="21"/>
      <c r="BJ723" s="21"/>
      <c r="BK723" s="21"/>
      <c r="BL723" s="21"/>
      <c r="BM723" s="21"/>
      <c r="BN723" s="21"/>
      <c r="BO723" s="21"/>
      <c r="BP723" s="21"/>
      <c r="BQ723" s="21"/>
      <c r="BR723" s="21"/>
      <c r="BS723" s="21"/>
      <c r="BT723" s="21"/>
      <c r="BU723" s="21"/>
      <c r="BV723" s="21"/>
      <c r="BW723" s="21"/>
      <c r="BX723" s="21"/>
      <c r="BY723" s="21"/>
      <c r="BZ723" s="21"/>
      <c r="CA723" s="21"/>
    </row>
    <row r="724" spans="1:79" ht="15.75" customHeight="1" x14ac:dyDescent="0.2">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c r="AA724" s="21"/>
      <c r="AB724" s="21"/>
      <c r="AC724" s="21"/>
      <c r="AD724" s="21"/>
      <c r="AE724" s="21"/>
      <c r="AF724" s="21"/>
      <c r="AG724" s="21"/>
      <c r="AH724" s="21"/>
      <c r="AI724" s="21"/>
      <c r="AJ724" s="21"/>
      <c r="AK724" s="21"/>
      <c r="AL724" s="21"/>
      <c r="AM724" s="21"/>
      <c r="AN724" s="21"/>
      <c r="AO724" s="21"/>
      <c r="AP724" s="21"/>
      <c r="AQ724" s="21"/>
      <c r="AR724" s="21"/>
      <c r="AS724" s="21"/>
      <c r="AT724" s="21"/>
      <c r="AU724" s="21"/>
      <c r="AV724" s="21"/>
      <c r="AW724" s="21"/>
      <c r="AX724" s="21"/>
      <c r="AY724" s="21"/>
      <c r="AZ724" s="21"/>
      <c r="BA724" s="21"/>
      <c r="BB724" s="21"/>
      <c r="BC724" s="21"/>
      <c r="BD724" s="21"/>
      <c r="BE724" s="21"/>
      <c r="BF724" s="21"/>
      <c r="BG724" s="21"/>
      <c r="BH724" s="21"/>
      <c r="BI724" s="21"/>
      <c r="BJ724" s="21"/>
      <c r="BK724" s="21"/>
      <c r="BL724" s="21"/>
      <c r="BM724" s="21"/>
      <c r="BN724" s="21"/>
      <c r="BO724" s="21"/>
      <c r="BP724" s="21"/>
      <c r="BQ724" s="21"/>
      <c r="BR724" s="21"/>
      <c r="BS724" s="21"/>
      <c r="BT724" s="21"/>
      <c r="BU724" s="21"/>
      <c r="BV724" s="21"/>
      <c r="BW724" s="21"/>
      <c r="BX724" s="21"/>
      <c r="BY724" s="21"/>
      <c r="BZ724" s="21"/>
      <c r="CA724" s="21"/>
    </row>
    <row r="725" spans="1:79" ht="15.75" customHeight="1" x14ac:dyDescent="0.2">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c r="AA725" s="21"/>
      <c r="AB725" s="21"/>
      <c r="AC725" s="21"/>
      <c r="AD725" s="21"/>
      <c r="AE725" s="21"/>
      <c r="AF725" s="21"/>
      <c r="AG725" s="21"/>
      <c r="AH725" s="21"/>
      <c r="AI725" s="21"/>
      <c r="AJ725" s="21"/>
      <c r="AK725" s="21"/>
      <c r="AL725" s="21"/>
      <c r="AM725" s="21"/>
      <c r="AN725" s="21"/>
      <c r="AO725" s="21"/>
      <c r="AP725" s="21"/>
      <c r="AQ725" s="21"/>
      <c r="AR725" s="21"/>
      <c r="AS725" s="21"/>
      <c r="AT725" s="21"/>
      <c r="AU725" s="21"/>
      <c r="AV725" s="21"/>
      <c r="AW725" s="21"/>
      <c r="AX725" s="21"/>
      <c r="AY725" s="21"/>
      <c r="AZ725" s="21"/>
      <c r="BA725" s="21"/>
      <c r="BB725" s="21"/>
      <c r="BC725" s="21"/>
      <c r="BD725" s="21"/>
      <c r="BE725" s="21"/>
      <c r="BF725" s="21"/>
      <c r="BG725" s="21"/>
      <c r="BH725" s="21"/>
      <c r="BI725" s="21"/>
      <c r="BJ725" s="21"/>
      <c r="BK725" s="21"/>
      <c r="BL725" s="21"/>
      <c r="BM725" s="21"/>
      <c r="BN725" s="21"/>
      <c r="BO725" s="21"/>
      <c r="BP725" s="21"/>
      <c r="BQ725" s="21"/>
      <c r="BR725" s="21"/>
      <c r="BS725" s="21"/>
      <c r="BT725" s="21"/>
      <c r="BU725" s="21"/>
      <c r="BV725" s="21"/>
      <c r="BW725" s="21"/>
      <c r="BX725" s="21"/>
      <c r="BY725" s="21"/>
      <c r="BZ725" s="21"/>
      <c r="CA725" s="21"/>
    </row>
    <row r="726" spans="1:79" ht="15.75" customHeight="1" x14ac:dyDescent="0.2">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c r="AA726" s="21"/>
      <c r="AB726" s="21"/>
      <c r="AC726" s="21"/>
      <c r="AD726" s="21"/>
      <c r="AE726" s="21"/>
      <c r="AF726" s="21"/>
      <c r="AG726" s="21"/>
      <c r="AH726" s="21"/>
      <c r="AI726" s="21"/>
      <c r="AJ726" s="21"/>
      <c r="AK726" s="21"/>
      <c r="AL726" s="21"/>
      <c r="AM726" s="21"/>
      <c r="AN726" s="21"/>
      <c r="AO726" s="21"/>
      <c r="AP726" s="21"/>
      <c r="AQ726" s="21"/>
      <c r="AR726" s="21"/>
      <c r="AS726" s="21"/>
      <c r="AT726" s="21"/>
      <c r="AU726" s="21"/>
      <c r="AV726" s="21"/>
      <c r="AW726" s="21"/>
      <c r="AX726" s="21"/>
      <c r="AY726" s="21"/>
      <c r="AZ726" s="21"/>
      <c r="BA726" s="21"/>
      <c r="BB726" s="21"/>
      <c r="BC726" s="21"/>
      <c r="BD726" s="21"/>
      <c r="BE726" s="21"/>
      <c r="BF726" s="21"/>
      <c r="BG726" s="21"/>
      <c r="BH726" s="21"/>
      <c r="BI726" s="21"/>
      <c r="BJ726" s="21"/>
      <c r="BK726" s="21"/>
      <c r="BL726" s="21"/>
      <c r="BM726" s="21"/>
      <c r="BN726" s="21"/>
      <c r="BO726" s="21"/>
      <c r="BP726" s="21"/>
      <c r="BQ726" s="21"/>
      <c r="BR726" s="21"/>
      <c r="BS726" s="21"/>
      <c r="BT726" s="21"/>
      <c r="BU726" s="21"/>
      <c r="BV726" s="21"/>
      <c r="BW726" s="21"/>
      <c r="BX726" s="21"/>
      <c r="BY726" s="21"/>
      <c r="BZ726" s="21"/>
      <c r="CA726" s="21"/>
    </row>
    <row r="727" spans="1:79" ht="15.75" customHeight="1" x14ac:dyDescent="0.2">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c r="AO727" s="21"/>
      <c r="AP727" s="21"/>
      <c r="AQ727" s="21"/>
      <c r="AR727" s="21"/>
      <c r="AS727" s="21"/>
      <c r="AT727" s="21"/>
      <c r="AU727" s="21"/>
      <c r="AV727" s="21"/>
      <c r="AW727" s="21"/>
      <c r="AX727" s="21"/>
      <c r="AY727" s="21"/>
      <c r="AZ727" s="21"/>
      <c r="BA727" s="21"/>
      <c r="BB727" s="21"/>
      <c r="BC727" s="21"/>
      <c r="BD727" s="21"/>
      <c r="BE727" s="21"/>
      <c r="BF727" s="21"/>
      <c r="BG727" s="21"/>
      <c r="BH727" s="21"/>
      <c r="BI727" s="21"/>
      <c r="BJ727" s="21"/>
      <c r="BK727" s="21"/>
      <c r="BL727" s="21"/>
      <c r="BM727" s="21"/>
      <c r="BN727" s="21"/>
      <c r="BO727" s="21"/>
      <c r="BP727" s="21"/>
      <c r="BQ727" s="21"/>
      <c r="BR727" s="21"/>
      <c r="BS727" s="21"/>
      <c r="BT727" s="21"/>
      <c r="BU727" s="21"/>
      <c r="BV727" s="21"/>
      <c r="BW727" s="21"/>
      <c r="BX727" s="21"/>
      <c r="BY727" s="21"/>
      <c r="BZ727" s="21"/>
      <c r="CA727" s="21"/>
    </row>
    <row r="728" spans="1:79" ht="15.75" customHeight="1" x14ac:dyDescent="0.2">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c r="AM728" s="21"/>
      <c r="AN728" s="21"/>
      <c r="AO728" s="21"/>
      <c r="AP728" s="21"/>
      <c r="AQ728" s="21"/>
      <c r="AR728" s="21"/>
      <c r="AS728" s="21"/>
      <c r="AT728" s="21"/>
      <c r="AU728" s="21"/>
      <c r="AV728" s="21"/>
      <c r="AW728" s="21"/>
      <c r="AX728" s="21"/>
      <c r="AY728" s="21"/>
      <c r="AZ728" s="21"/>
      <c r="BA728" s="21"/>
      <c r="BB728" s="21"/>
      <c r="BC728" s="21"/>
      <c r="BD728" s="21"/>
      <c r="BE728" s="21"/>
      <c r="BF728" s="21"/>
      <c r="BG728" s="21"/>
      <c r="BH728" s="21"/>
      <c r="BI728" s="21"/>
      <c r="BJ728" s="21"/>
      <c r="BK728" s="21"/>
      <c r="BL728" s="21"/>
      <c r="BM728" s="21"/>
      <c r="BN728" s="21"/>
      <c r="BO728" s="21"/>
      <c r="BP728" s="21"/>
      <c r="BQ728" s="21"/>
      <c r="BR728" s="21"/>
      <c r="BS728" s="21"/>
      <c r="BT728" s="21"/>
      <c r="BU728" s="21"/>
      <c r="BV728" s="21"/>
      <c r="BW728" s="21"/>
      <c r="BX728" s="21"/>
      <c r="BY728" s="21"/>
      <c r="BZ728" s="21"/>
      <c r="CA728" s="21"/>
    </row>
    <row r="729" spans="1:79" ht="15.75" customHeight="1" x14ac:dyDescent="0.2">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c r="AO729" s="21"/>
      <c r="AP729" s="21"/>
      <c r="AQ729" s="21"/>
      <c r="AR729" s="21"/>
      <c r="AS729" s="21"/>
      <c r="AT729" s="21"/>
      <c r="AU729" s="21"/>
      <c r="AV729" s="21"/>
      <c r="AW729" s="21"/>
      <c r="AX729" s="21"/>
      <c r="AY729" s="21"/>
      <c r="AZ729" s="21"/>
      <c r="BA729" s="21"/>
      <c r="BB729" s="21"/>
      <c r="BC729" s="21"/>
      <c r="BD729" s="21"/>
      <c r="BE729" s="21"/>
      <c r="BF729" s="21"/>
      <c r="BG729" s="21"/>
      <c r="BH729" s="21"/>
      <c r="BI729" s="21"/>
      <c r="BJ729" s="21"/>
      <c r="BK729" s="21"/>
      <c r="BL729" s="21"/>
      <c r="BM729" s="21"/>
      <c r="BN729" s="21"/>
      <c r="BO729" s="21"/>
      <c r="BP729" s="21"/>
      <c r="BQ729" s="21"/>
      <c r="BR729" s="21"/>
      <c r="BS729" s="21"/>
      <c r="BT729" s="21"/>
      <c r="BU729" s="21"/>
      <c r="BV729" s="21"/>
      <c r="BW729" s="21"/>
      <c r="BX729" s="21"/>
      <c r="BY729" s="21"/>
      <c r="BZ729" s="21"/>
      <c r="CA729" s="21"/>
    </row>
    <row r="730" spans="1:79" ht="15.75" customHeight="1" x14ac:dyDescent="0.2">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c r="AA730" s="21"/>
      <c r="AB730" s="21"/>
      <c r="AC730" s="21"/>
      <c r="AD730" s="21"/>
      <c r="AE730" s="21"/>
      <c r="AF730" s="21"/>
      <c r="AG730" s="21"/>
      <c r="AH730" s="21"/>
      <c r="AI730" s="21"/>
      <c r="AJ730" s="21"/>
      <c r="AK730" s="21"/>
      <c r="AL730" s="21"/>
      <c r="AM730" s="21"/>
      <c r="AN730" s="21"/>
      <c r="AO730" s="21"/>
      <c r="AP730" s="21"/>
      <c r="AQ730" s="21"/>
      <c r="AR730" s="21"/>
      <c r="AS730" s="21"/>
      <c r="AT730" s="21"/>
      <c r="AU730" s="21"/>
      <c r="AV730" s="21"/>
      <c r="AW730" s="21"/>
      <c r="AX730" s="21"/>
      <c r="AY730" s="21"/>
      <c r="AZ730" s="21"/>
      <c r="BA730" s="21"/>
      <c r="BB730" s="21"/>
      <c r="BC730" s="21"/>
      <c r="BD730" s="21"/>
      <c r="BE730" s="21"/>
      <c r="BF730" s="21"/>
      <c r="BG730" s="21"/>
      <c r="BH730" s="21"/>
      <c r="BI730" s="21"/>
      <c r="BJ730" s="21"/>
      <c r="BK730" s="21"/>
      <c r="BL730" s="21"/>
      <c r="BM730" s="21"/>
      <c r="BN730" s="21"/>
      <c r="BO730" s="21"/>
      <c r="BP730" s="21"/>
      <c r="BQ730" s="21"/>
      <c r="BR730" s="21"/>
      <c r="BS730" s="21"/>
      <c r="BT730" s="21"/>
      <c r="BU730" s="21"/>
      <c r="BV730" s="21"/>
      <c r="BW730" s="21"/>
      <c r="BX730" s="21"/>
      <c r="BY730" s="21"/>
      <c r="BZ730" s="21"/>
      <c r="CA730" s="21"/>
    </row>
    <row r="731" spans="1:79" ht="15.75" customHeight="1" x14ac:dyDescent="0.2">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c r="AA731" s="21"/>
      <c r="AB731" s="21"/>
      <c r="AC731" s="21"/>
      <c r="AD731" s="21"/>
      <c r="AE731" s="21"/>
      <c r="AF731" s="21"/>
      <c r="AG731" s="21"/>
      <c r="AH731" s="21"/>
      <c r="AI731" s="21"/>
      <c r="AJ731" s="21"/>
      <c r="AK731" s="21"/>
      <c r="AL731" s="21"/>
      <c r="AM731" s="21"/>
      <c r="AN731" s="21"/>
      <c r="AO731" s="21"/>
      <c r="AP731" s="21"/>
      <c r="AQ731" s="21"/>
      <c r="AR731" s="21"/>
      <c r="AS731" s="21"/>
      <c r="AT731" s="21"/>
      <c r="AU731" s="21"/>
      <c r="AV731" s="21"/>
      <c r="AW731" s="21"/>
      <c r="AX731" s="21"/>
      <c r="AY731" s="21"/>
      <c r="AZ731" s="21"/>
      <c r="BA731" s="21"/>
      <c r="BB731" s="21"/>
      <c r="BC731" s="21"/>
      <c r="BD731" s="21"/>
      <c r="BE731" s="21"/>
      <c r="BF731" s="21"/>
      <c r="BG731" s="21"/>
      <c r="BH731" s="21"/>
      <c r="BI731" s="21"/>
      <c r="BJ731" s="21"/>
      <c r="BK731" s="21"/>
      <c r="BL731" s="21"/>
      <c r="BM731" s="21"/>
      <c r="BN731" s="21"/>
      <c r="BO731" s="21"/>
      <c r="BP731" s="21"/>
      <c r="BQ731" s="21"/>
      <c r="BR731" s="21"/>
      <c r="BS731" s="21"/>
      <c r="BT731" s="21"/>
      <c r="BU731" s="21"/>
      <c r="BV731" s="21"/>
      <c r="BW731" s="21"/>
      <c r="BX731" s="21"/>
      <c r="BY731" s="21"/>
      <c r="BZ731" s="21"/>
      <c r="CA731" s="21"/>
    </row>
    <row r="732" spans="1:79" ht="15.75" customHeight="1" x14ac:dyDescent="0.2">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c r="AA732" s="21"/>
      <c r="AB732" s="21"/>
      <c r="AC732" s="21"/>
      <c r="AD732" s="21"/>
      <c r="AE732" s="21"/>
      <c r="AF732" s="21"/>
      <c r="AG732" s="21"/>
      <c r="AH732" s="21"/>
      <c r="AI732" s="21"/>
      <c r="AJ732" s="21"/>
      <c r="AK732" s="21"/>
      <c r="AL732" s="21"/>
      <c r="AM732" s="21"/>
      <c r="AN732" s="21"/>
      <c r="AO732" s="21"/>
      <c r="AP732" s="21"/>
      <c r="AQ732" s="21"/>
      <c r="AR732" s="21"/>
      <c r="AS732" s="21"/>
      <c r="AT732" s="21"/>
      <c r="AU732" s="21"/>
      <c r="AV732" s="21"/>
      <c r="AW732" s="21"/>
      <c r="AX732" s="21"/>
      <c r="AY732" s="21"/>
      <c r="AZ732" s="21"/>
      <c r="BA732" s="21"/>
      <c r="BB732" s="21"/>
      <c r="BC732" s="21"/>
      <c r="BD732" s="21"/>
      <c r="BE732" s="21"/>
      <c r="BF732" s="21"/>
      <c r="BG732" s="21"/>
      <c r="BH732" s="21"/>
      <c r="BI732" s="21"/>
      <c r="BJ732" s="21"/>
      <c r="BK732" s="21"/>
      <c r="BL732" s="21"/>
      <c r="BM732" s="21"/>
      <c r="BN732" s="21"/>
      <c r="BO732" s="21"/>
      <c r="BP732" s="21"/>
      <c r="BQ732" s="21"/>
      <c r="BR732" s="21"/>
      <c r="BS732" s="21"/>
      <c r="BT732" s="21"/>
      <c r="BU732" s="21"/>
      <c r="BV732" s="21"/>
      <c r="BW732" s="21"/>
      <c r="BX732" s="21"/>
      <c r="BY732" s="21"/>
      <c r="BZ732" s="21"/>
      <c r="CA732" s="21"/>
    </row>
    <row r="733" spans="1:79" ht="15.75" customHeight="1" x14ac:dyDescent="0.2">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c r="AA733" s="21"/>
      <c r="AB733" s="21"/>
      <c r="AC733" s="21"/>
      <c r="AD733" s="21"/>
      <c r="AE733" s="21"/>
      <c r="AF733" s="21"/>
      <c r="AG733" s="21"/>
      <c r="AH733" s="21"/>
      <c r="AI733" s="21"/>
      <c r="AJ733" s="21"/>
      <c r="AK733" s="21"/>
      <c r="AL733" s="21"/>
      <c r="AM733" s="21"/>
      <c r="AN733" s="21"/>
      <c r="AO733" s="21"/>
      <c r="AP733" s="21"/>
      <c r="AQ733" s="21"/>
      <c r="AR733" s="21"/>
      <c r="AS733" s="21"/>
      <c r="AT733" s="21"/>
      <c r="AU733" s="21"/>
      <c r="AV733" s="21"/>
      <c r="AW733" s="21"/>
      <c r="AX733" s="21"/>
      <c r="AY733" s="21"/>
      <c r="AZ733" s="21"/>
      <c r="BA733" s="21"/>
      <c r="BB733" s="21"/>
      <c r="BC733" s="21"/>
      <c r="BD733" s="21"/>
      <c r="BE733" s="21"/>
      <c r="BF733" s="21"/>
      <c r="BG733" s="21"/>
      <c r="BH733" s="21"/>
      <c r="BI733" s="21"/>
      <c r="BJ733" s="21"/>
      <c r="BK733" s="21"/>
      <c r="BL733" s="21"/>
      <c r="BM733" s="21"/>
      <c r="BN733" s="21"/>
      <c r="BO733" s="21"/>
      <c r="BP733" s="21"/>
      <c r="BQ733" s="21"/>
      <c r="BR733" s="21"/>
      <c r="BS733" s="21"/>
      <c r="BT733" s="21"/>
      <c r="BU733" s="21"/>
      <c r="BV733" s="21"/>
      <c r="BW733" s="21"/>
      <c r="BX733" s="21"/>
      <c r="BY733" s="21"/>
      <c r="BZ733" s="21"/>
      <c r="CA733" s="21"/>
    </row>
    <row r="734" spans="1:79" ht="15.75" customHeight="1" x14ac:dyDescent="0.2">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c r="AA734" s="21"/>
      <c r="AB734" s="21"/>
      <c r="AC734" s="21"/>
      <c r="AD734" s="21"/>
      <c r="AE734" s="21"/>
      <c r="AF734" s="21"/>
      <c r="AG734" s="21"/>
      <c r="AH734" s="21"/>
      <c r="AI734" s="21"/>
      <c r="AJ734" s="21"/>
      <c r="AK734" s="21"/>
      <c r="AL734" s="21"/>
      <c r="AM734" s="21"/>
      <c r="AN734" s="21"/>
      <c r="AO734" s="21"/>
      <c r="AP734" s="21"/>
      <c r="AQ734" s="21"/>
      <c r="AR734" s="21"/>
      <c r="AS734" s="21"/>
      <c r="AT734" s="21"/>
      <c r="AU734" s="21"/>
      <c r="AV734" s="21"/>
      <c r="AW734" s="21"/>
      <c r="AX734" s="21"/>
      <c r="AY734" s="21"/>
      <c r="AZ734" s="21"/>
      <c r="BA734" s="21"/>
      <c r="BB734" s="21"/>
      <c r="BC734" s="21"/>
      <c r="BD734" s="21"/>
      <c r="BE734" s="21"/>
      <c r="BF734" s="21"/>
      <c r="BG734" s="21"/>
      <c r="BH734" s="21"/>
      <c r="BI734" s="21"/>
      <c r="BJ734" s="21"/>
      <c r="BK734" s="21"/>
      <c r="BL734" s="21"/>
      <c r="BM734" s="21"/>
      <c r="BN734" s="21"/>
      <c r="BO734" s="21"/>
      <c r="BP734" s="21"/>
      <c r="BQ734" s="21"/>
      <c r="BR734" s="21"/>
      <c r="BS734" s="21"/>
      <c r="BT734" s="21"/>
      <c r="BU734" s="21"/>
      <c r="BV734" s="21"/>
      <c r="BW734" s="21"/>
      <c r="BX734" s="21"/>
      <c r="BY734" s="21"/>
      <c r="BZ734" s="21"/>
      <c r="CA734" s="21"/>
    </row>
    <row r="735" spans="1:79" ht="15.75" customHeight="1" x14ac:dyDescent="0.2">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c r="AA735" s="21"/>
      <c r="AB735" s="21"/>
      <c r="AC735" s="21"/>
      <c r="AD735" s="21"/>
      <c r="AE735" s="21"/>
      <c r="AF735" s="21"/>
      <c r="AG735" s="21"/>
      <c r="AH735" s="21"/>
      <c r="AI735" s="21"/>
      <c r="AJ735" s="21"/>
      <c r="AK735" s="21"/>
      <c r="AL735" s="21"/>
      <c r="AM735" s="21"/>
      <c r="AN735" s="21"/>
      <c r="AO735" s="21"/>
      <c r="AP735" s="21"/>
      <c r="AQ735" s="21"/>
      <c r="AR735" s="21"/>
      <c r="AS735" s="21"/>
      <c r="AT735" s="21"/>
      <c r="AU735" s="21"/>
      <c r="AV735" s="21"/>
      <c r="AW735" s="21"/>
      <c r="AX735" s="21"/>
      <c r="AY735" s="21"/>
      <c r="AZ735" s="21"/>
      <c r="BA735" s="21"/>
      <c r="BB735" s="21"/>
      <c r="BC735" s="21"/>
      <c r="BD735" s="21"/>
      <c r="BE735" s="21"/>
      <c r="BF735" s="21"/>
      <c r="BG735" s="21"/>
      <c r="BH735" s="21"/>
      <c r="BI735" s="21"/>
      <c r="BJ735" s="21"/>
      <c r="BK735" s="21"/>
      <c r="BL735" s="21"/>
      <c r="BM735" s="21"/>
      <c r="BN735" s="21"/>
      <c r="BO735" s="21"/>
      <c r="BP735" s="21"/>
      <c r="BQ735" s="21"/>
      <c r="BR735" s="21"/>
      <c r="BS735" s="21"/>
      <c r="BT735" s="21"/>
      <c r="BU735" s="21"/>
      <c r="BV735" s="21"/>
      <c r="BW735" s="21"/>
      <c r="BX735" s="21"/>
      <c r="BY735" s="21"/>
      <c r="BZ735" s="21"/>
      <c r="CA735" s="21"/>
    </row>
    <row r="736" spans="1:79" ht="15.75" customHeight="1" x14ac:dyDescent="0.2">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c r="AA736" s="21"/>
      <c r="AB736" s="21"/>
      <c r="AC736" s="21"/>
      <c r="AD736" s="21"/>
      <c r="AE736" s="21"/>
      <c r="AF736" s="21"/>
      <c r="AG736" s="21"/>
      <c r="AH736" s="21"/>
      <c r="AI736" s="21"/>
      <c r="AJ736" s="21"/>
      <c r="AK736" s="21"/>
      <c r="AL736" s="21"/>
      <c r="AM736" s="21"/>
      <c r="AN736" s="21"/>
      <c r="AO736" s="21"/>
      <c r="AP736" s="21"/>
      <c r="AQ736" s="21"/>
      <c r="AR736" s="21"/>
      <c r="AS736" s="21"/>
      <c r="AT736" s="21"/>
      <c r="AU736" s="21"/>
      <c r="AV736" s="21"/>
      <c r="AW736" s="21"/>
      <c r="AX736" s="21"/>
      <c r="AY736" s="21"/>
      <c r="AZ736" s="21"/>
      <c r="BA736" s="21"/>
      <c r="BB736" s="21"/>
      <c r="BC736" s="21"/>
      <c r="BD736" s="21"/>
      <c r="BE736" s="21"/>
      <c r="BF736" s="21"/>
      <c r="BG736" s="21"/>
      <c r="BH736" s="21"/>
      <c r="BI736" s="21"/>
      <c r="BJ736" s="21"/>
      <c r="BK736" s="21"/>
      <c r="BL736" s="21"/>
      <c r="BM736" s="21"/>
      <c r="BN736" s="21"/>
      <c r="BO736" s="21"/>
      <c r="BP736" s="21"/>
      <c r="BQ736" s="21"/>
      <c r="BR736" s="21"/>
      <c r="BS736" s="21"/>
      <c r="BT736" s="21"/>
      <c r="BU736" s="21"/>
      <c r="BV736" s="21"/>
      <c r="BW736" s="21"/>
      <c r="BX736" s="21"/>
      <c r="BY736" s="21"/>
      <c r="BZ736" s="21"/>
      <c r="CA736" s="21"/>
    </row>
    <row r="737" spans="1:79" ht="15.75" customHeight="1" x14ac:dyDescent="0.2">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c r="AA737" s="21"/>
      <c r="AB737" s="21"/>
      <c r="AC737" s="21"/>
      <c r="AD737" s="21"/>
      <c r="AE737" s="21"/>
      <c r="AF737" s="21"/>
      <c r="AG737" s="21"/>
      <c r="AH737" s="21"/>
      <c r="AI737" s="21"/>
      <c r="AJ737" s="21"/>
      <c r="AK737" s="21"/>
      <c r="AL737" s="21"/>
      <c r="AM737" s="21"/>
      <c r="AN737" s="21"/>
      <c r="AO737" s="21"/>
      <c r="AP737" s="21"/>
      <c r="AQ737" s="21"/>
      <c r="AR737" s="21"/>
      <c r="AS737" s="21"/>
      <c r="AT737" s="21"/>
      <c r="AU737" s="21"/>
      <c r="AV737" s="21"/>
      <c r="AW737" s="21"/>
      <c r="AX737" s="21"/>
      <c r="AY737" s="21"/>
      <c r="AZ737" s="21"/>
      <c r="BA737" s="21"/>
      <c r="BB737" s="21"/>
      <c r="BC737" s="21"/>
      <c r="BD737" s="21"/>
      <c r="BE737" s="21"/>
      <c r="BF737" s="21"/>
      <c r="BG737" s="21"/>
      <c r="BH737" s="21"/>
      <c r="BI737" s="21"/>
      <c r="BJ737" s="21"/>
      <c r="BK737" s="21"/>
      <c r="BL737" s="21"/>
      <c r="BM737" s="21"/>
      <c r="BN737" s="21"/>
      <c r="BO737" s="21"/>
      <c r="BP737" s="21"/>
      <c r="BQ737" s="21"/>
      <c r="BR737" s="21"/>
      <c r="BS737" s="21"/>
      <c r="BT737" s="21"/>
      <c r="BU737" s="21"/>
      <c r="BV737" s="21"/>
      <c r="BW737" s="21"/>
      <c r="BX737" s="21"/>
      <c r="BY737" s="21"/>
      <c r="BZ737" s="21"/>
      <c r="CA737" s="21"/>
    </row>
    <row r="738" spans="1:79" ht="15.75" customHeight="1" x14ac:dyDescent="0.2">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c r="AA738" s="21"/>
      <c r="AB738" s="21"/>
      <c r="AC738" s="21"/>
      <c r="AD738" s="21"/>
      <c r="AE738" s="21"/>
      <c r="AF738" s="21"/>
      <c r="AG738" s="21"/>
      <c r="AH738" s="21"/>
      <c r="AI738" s="21"/>
      <c r="AJ738" s="21"/>
      <c r="AK738" s="21"/>
      <c r="AL738" s="21"/>
      <c r="AM738" s="21"/>
      <c r="AN738" s="21"/>
      <c r="AO738" s="21"/>
      <c r="AP738" s="21"/>
      <c r="AQ738" s="21"/>
      <c r="AR738" s="21"/>
      <c r="AS738" s="21"/>
      <c r="AT738" s="21"/>
      <c r="AU738" s="21"/>
      <c r="AV738" s="21"/>
      <c r="AW738" s="21"/>
      <c r="AX738" s="21"/>
      <c r="AY738" s="21"/>
      <c r="AZ738" s="21"/>
      <c r="BA738" s="21"/>
      <c r="BB738" s="21"/>
      <c r="BC738" s="21"/>
      <c r="BD738" s="21"/>
      <c r="BE738" s="21"/>
      <c r="BF738" s="21"/>
      <c r="BG738" s="21"/>
      <c r="BH738" s="21"/>
      <c r="BI738" s="21"/>
      <c r="BJ738" s="21"/>
      <c r="BK738" s="21"/>
      <c r="BL738" s="21"/>
      <c r="BM738" s="21"/>
      <c r="BN738" s="21"/>
      <c r="BO738" s="21"/>
      <c r="BP738" s="21"/>
      <c r="BQ738" s="21"/>
      <c r="BR738" s="21"/>
      <c r="BS738" s="21"/>
      <c r="BT738" s="21"/>
      <c r="BU738" s="21"/>
      <c r="BV738" s="21"/>
      <c r="BW738" s="21"/>
      <c r="BX738" s="21"/>
      <c r="BY738" s="21"/>
      <c r="BZ738" s="21"/>
      <c r="CA738" s="21"/>
    </row>
    <row r="739" spans="1:79" ht="15.75" customHeight="1" x14ac:dyDescent="0.2">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c r="AA739" s="21"/>
      <c r="AB739" s="21"/>
      <c r="AC739" s="21"/>
      <c r="AD739" s="21"/>
      <c r="AE739" s="21"/>
      <c r="AF739" s="21"/>
      <c r="AG739" s="21"/>
      <c r="AH739" s="21"/>
      <c r="AI739" s="21"/>
      <c r="AJ739" s="21"/>
      <c r="AK739" s="21"/>
      <c r="AL739" s="21"/>
      <c r="AM739" s="21"/>
      <c r="AN739" s="21"/>
      <c r="AO739" s="21"/>
      <c r="AP739" s="21"/>
      <c r="AQ739" s="21"/>
      <c r="AR739" s="21"/>
      <c r="AS739" s="21"/>
      <c r="AT739" s="21"/>
      <c r="AU739" s="21"/>
      <c r="AV739" s="21"/>
      <c r="AW739" s="21"/>
      <c r="AX739" s="21"/>
      <c r="AY739" s="21"/>
      <c r="AZ739" s="21"/>
      <c r="BA739" s="21"/>
      <c r="BB739" s="21"/>
      <c r="BC739" s="21"/>
      <c r="BD739" s="21"/>
      <c r="BE739" s="21"/>
      <c r="BF739" s="21"/>
      <c r="BG739" s="21"/>
      <c r="BH739" s="21"/>
      <c r="BI739" s="21"/>
      <c r="BJ739" s="21"/>
      <c r="BK739" s="21"/>
      <c r="BL739" s="21"/>
      <c r="BM739" s="21"/>
      <c r="BN739" s="21"/>
      <c r="BO739" s="21"/>
      <c r="BP739" s="21"/>
      <c r="BQ739" s="21"/>
      <c r="BR739" s="21"/>
      <c r="BS739" s="21"/>
      <c r="BT739" s="21"/>
      <c r="BU739" s="21"/>
      <c r="BV739" s="21"/>
      <c r="BW739" s="21"/>
      <c r="BX739" s="21"/>
      <c r="BY739" s="21"/>
      <c r="BZ739" s="21"/>
      <c r="CA739" s="21"/>
    </row>
    <row r="740" spans="1:79" ht="15.75" customHeight="1" x14ac:dyDescent="0.2">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c r="AA740" s="21"/>
      <c r="AB740" s="21"/>
      <c r="AC740" s="21"/>
      <c r="AD740" s="21"/>
      <c r="AE740" s="21"/>
      <c r="AF740" s="21"/>
      <c r="AG740" s="21"/>
      <c r="AH740" s="21"/>
      <c r="AI740" s="21"/>
      <c r="AJ740" s="21"/>
      <c r="AK740" s="21"/>
      <c r="AL740" s="21"/>
      <c r="AM740" s="21"/>
      <c r="AN740" s="21"/>
      <c r="AO740" s="21"/>
      <c r="AP740" s="21"/>
      <c r="AQ740" s="21"/>
      <c r="AR740" s="21"/>
      <c r="AS740" s="21"/>
      <c r="AT740" s="21"/>
      <c r="AU740" s="21"/>
      <c r="AV740" s="21"/>
      <c r="AW740" s="21"/>
      <c r="AX740" s="21"/>
      <c r="AY740" s="21"/>
      <c r="AZ740" s="21"/>
      <c r="BA740" s="21"/>
      <c r="BB740" s="21"/>
      <c r="BC740" s="21"/>
      <c r="BD740" s="21"/>
      <c r="BE740" s="21"/>
      <c r="BF740" s="21"/>
      <c r="BG740" s="21"/>
      <c r="BH740" s="21"/>
      <c r="BI740" s="21"/>
      <c r="BJ740" s="21"/>
      <c r="BK740" s="21"/>
      <c r="BL740" s="21"/>
      <c r="BM740" s="21"/>
      <c r="BN740" s="21"/>
      <c r="BO740" s="21"/>
      <c r="BP740" s="21"/>
      <c r="BQ740" s="21"/>
      <c r="BR740" s="21"/>
      <c r="BS740" s="21"/>
      <c r="BT740" s="21"/>
      <c r="BU740" s="21"/>
      <c r="BV740" s="21"/>
      <c r="BW740" s="21"/>
      <c r="BX740" s="21"/>
      <c r="BY740" s="21"/>
      <c r="BZ740" s="21"/>
      <c r="CA740" s="21"/>
    </row>
    <row r="741" spans="1:79" ht="15.75" customHeight="1" x14ac:dyDescent="0.2">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c r="AA741" s="21"/>
      <c r="AB741" s="21"/>
      <c r="AC741" s="21"/>
      <c r="AD741" s="21"/>
      <c r="AE741" s="21"/>
      <c r="AF741" s="21"/>
      <c r="AG741" s="21"/>
      <c r="AH741" s="21"/>
      <c r="AI741" s="21"/>
      <c r="AJ741" s="21"/>
      <c r="AK741" s="21"/>
      <c r="AL741" s="21"/>
      <c r="AM741" s="21"/>
      <c r="AN741" s="21"/>
      <c r="AO741" s="21"/>
      <c r="AP741" s="21"/>
      <c r="AQ741" s="21"/>
      <c r="AR741" s="21"/>
      <c r="AS741" s="21"/>
      <c r="AT741" s="21"/>
      <c r="AU741" s="21"/>
      <c r="AV741" s="21"/>
      <c r="AW741" s="21"/>
      <c r="AX741" s="21"/>
      <c r="AY741" s="21"/>
      <c r="AZ741" s="21"/>
      <c r="BA741" s="21"/>
      <c r="BB741" s="21"/>
      <c r="BC741" s="21"/>
      <c r="BD741" s="21"/>
      <c r="BE741" s="21"/>
      <c r="BF741" s="21"/>
      <c r="BG741" s="21"/>
      <c r="BH741" s="21"/>
      <c r="BI741" s="21"/>
      <c r="BJ741" s="21"/>
      <c r="BK741" s="21"/>
      <c r="BL741" s="21"/>
      <c r="BM741" s="21"/>
      <c r="BN741" s="21"/>
      <c r="BO741" s="21"/>
      <c r="BP741" s="21"/>
      <c r="BQ741" s="21"/>
      <c r="BR741" s="21"/>
      <c r="BS741" s="21"/>
      <c r="BT741" s="21"/>
      <c r="BU741" s="21"/>
      <c r="BV741" s="21"/>
      <c r="BW741" s="21"/>
      <c r="BX741" s="21"/>
      <c r="BY741" s="21"/>
      <c r="BZ741" s="21"/>
      <c r="CA741" s="21"/>
    </row>
    <row r="742" spans="1:79" ht="15.75" customHeight="1" x14ac:dyDescent="0.2">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c r="AA742" s="21"/>
      <c r="AB742" s="21"/>
      <c r="AC742" s="21"/>
      <c r="AD742" s="21"/>
      <c r="AE742" s="21"/>
      <c r="AF742" s="21"/>
      <c r="AG742" s="21"/>
      <c r="AH742" s="21"/>
      <c r="AI742" s="21"/>
      <c r="AJ742" s="21"/>
      <c r="AK742" s="21"/>
      <c r="AL742" s="21"/>
      <c r="AM742" s="21"/>
      <c r="AN742" s="21"/>
      <c r="AO742" s="21"/>
      <c r="AP742" s="21"/>
      <c r="AQ742" s="21"/>
      <c r="AR742" s="21"/>
      <c r="AS742" s="21"/>
      <c r="AT742" s="21"/>
      <c r="AU742" s="21"/>
      <c r="AV742" s="21"/>
      <c r="AW742" s="21"/>
      <c r="AX742" s="21"/>
      <c r="AY742" s="21"/>
      <c r="AZ742" s="21"/>
      <c r="BA742" s="21"/>
      <c r="BB742" s="21"/>
      <c r="BC742" s="21"/>
      <c r="BD742" s="21"/>
      <c r="BE742" s="21"/>
      <c r="BF742" s="21"/>
      <c r="BG742" s="21"/>
      <c r="BH742" s="21"/>
      <c r="BI742" s="21"/>
      <c r="BJ742" s="21"/>
      <c r="BK742" s="21"/>
      <c r="BL742" s="21"/>
      <c r="BM742" s="21"/>
      <c r="BN742" s="21"/>
      <c r="BO742" s="21"/>
      <c r="BP742" s="21"/>
      <c r="BQ742" s="21"/>
      <c r="BR742" s="21"/>
      <c r="BS742" s="21"/>
      <c r="BT742" s="21"/>
      <c r="BU742" s="21"/>
      <c r="BV742" s="21"/>
      <c r="BW742" s="21"/>
      <c r="BX742" s="21"/>
      <c r="BY742" s="21"/>
      <c r="BZ742" s="21"/>
      <c r="CA742" s="21"/>
    </row>
    <row r="743" spans="1:79" ht="15.75" customHeight="1" x14ac:dyDescent="0.2">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c r="AA743" s="21"/>
      <c r="AB743" s="21"/>
      <c r="AC743" s="21"/>
      <c r="AD743" s="21"/>
      <c r="AE743" s="21"/>
      <c r="AF743" s="21"/>
      <c r="AG743" s="21"/>
      <c r="AH743" s="21"/>
      <c r="AI743" s="21"/>
      <c r="AJ743" s="21"/>
      <c r="AK743" s="21"/>
      <c r="AL743" s="21"/>
      <c r="AM743" s="21"/>
      <c r="AN743" s="21"/>
      <c r="AO743" s="21"/>
      <c r="AP743" s="21"/>
      <c r="AQ743" s="21"/>
      <c r="AR743" s="21"/>
      <c r="AS743" s="21"/>
      <c r="AT743" s="21"/>
      <c r="AU743" s="21"/>
      <c r="AV743" s="21"/>
      <c r="AW743" s="21"/>
      <c r="AX743" s="21"/>
      <c r="AY743" s="21"/>
      <c r="AZ743" s="21"/>
      <c r="BA743" s="21"/>
      <c r="BB743" s="21"/>
      <c r="BC743" s="21"/>
      <c r="BD743" s="21"/>
      <c r="BE743" s="21"/>
      <c r="BF743" s="21"/>
      <c r="BG743" s="21"/>
      <c r="BH743" s="21"/>
      <c r="BI743" s="21"/>
      <c r="BJ743" s="21"/>
      <c r="BK743" s="21"/>
      <c r="BL743" s="21"/>
      <c r="BM743" s="21"/>
      <c r="BN743" s="21"/>
      <c r="BO743" s="21"/>
      <c r="BP743" s="21"/>
      <c r="BQ743" s="21"/>
      <c r="BR743" s="21"/>
      <c r="BS743" s="21"/>
      <c r="BT743" s="21"/>
      <c r="BU743" s="21"/>
      <c r="BV743" s="21"/>
      <c r="BW743" s="21"/>
      <c r="BX743" s="21"/>
      <c r="BY743" s="21"/>
      <c r="BZ743" s="21"/>
      <c r="CA743" s="21"/>
    </row>
    <row r="744" spans="1:79" ht="15.75" customHeight="1" x14ac:dyDescent="0.2">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c r="AA744" s="21"/>
      <c r="AB744" s="21"/>
      <c r="AC744" s="21"/>
      <c r="AD744" s="21"/>
      <c r="AE744" s="21"/>
      <c r="AF744" s="21"/>
      <c r="AG744" s="21"/>
      <c r="AH744" s="21"/>
      <c r="AI744" s="21"/>
      <c r="AJ744" s="21"/>
      <c r="AK744" s="21"/>
      <c r="AL744" s="21"/>
      <c r="AM744" s="21"/>
      <c r="AN744" s="21"/>
      <c r="AO744" s="21"/>
      <c r="AP744" s="21"/>
      <c r="AQ744" s="21"/>
      <c r="AR744" s="21"/>
      <c r="AS744" s="21"/>
      <c r="AT744" s="21"/>
      <c r="AU744" s="21"/>
      <c r="AV744" s="21"/>
      <c r="AW744" s="21"/>
      <c r="AX744" s="21"/>
      <c r="AY744" s="21"/>
      <c r="AZ744" s="21"/>
      <c r="BA744" s="21"/>
      <c r="BB744" s="21"/>
      <c r="BC744" s="21"/>
      <c r="BD744" s="21"/>
      <c r="BE744" s="21"/>
      <c r="BF744" s="21"/>
      <c r="BG744" s="21"/>
      <c r="BH744" s="21"/>
      <c r="BI744" s="21"/>
      <c r="BJ744" s="21"/>
      <c r="BK744" s="21"/>
      <c r="BL744" s="21"/>
      <c r="BM744" s="21"/>
      <c r="BN744" s="21"/>
      <c r="BO744" s="21"/>
      <c r="BP744" s="21"/>
      <c r="BQ744" s="21"/>
      <c r="BR744" s="21"/>
      <c r="BS744" s="21"/>
      <c r="BT744" s="21"/>
      <c r="BU744" s="21"/>
      <c r="BV744" s="21"/>
      <c r="BW744" s="21"/>
      <c r="BX744" s="21"/>
      <c r="BY744" s="21"/>
      <c r="BZ744" s="21"/>
      <c r="CA744" s="21"/>
    </row>
    <row r="745" spans="1:79" ht="15.75" customHeight="1" x14ac:dyDescent="0.2">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c r="AA745" s="21"/>
      <c r="AB745" s="21"/>
      <c r="AC745" s="21"/>
      <c r="AD745" s="21"/>
      <c r="AE745" s="21"/>
      <c r="AF745" s="21"/>
      <c r="AG745" s="21"/>
      <c r="AH745" s="21"/>
      <c r="AI745" s="21"/>
      <c r="AJ745" s="21"/>
      <c r="AK745" s="21"/>
      <c r="AL745" s="21"/>
      <c r="AM745" s="21"/>
      <c r="AN745" s="21"/>
      <c r="AO745" s="21"/>
      <c r="AP745" s="21"/>
      <c r="AQ745" s="21"/>
      <c r="AR745" s="21"/>
      <c r="AS745" s="21"/>
      <c r="AT745" s="21"/>
      <c r="AU745" s="21"/>
      <c r="AV745" s="21"/>
      <c r="AW745" s="21"/>
      <c r="AX745" s="21"/>
      <c r="AY745" s="21"/>
      <c r="AZ745" s="21"/>
      <c r="BA745" s="21"/>
      <c r="BB745" s="21"/>
      <c r="BC745" s="21"/>
      <c r="BD745" s="21"/>
      <c r="BE745" s="21"/>
      <c r="BF745" s="21"/>
      <c r="BG745" s="21"/>
      <c r="BH745" s="21"/>
      <c r="BI745" s="21"/>
      <c r="BJ745" s="21"/>
      <c r="BK745" s="21"/>
      <c r="BL745" s="21"/>
      <c r="BM745" s="21"/>
      <c r="BN745" s="21"/>
      <c r="BO745" s="21"/>
      <c r="BP745" s="21"/>
      <c r="BQ745" s="21"/>
      <c r="BR745" s="21"/>
      <c r="BS745" s="21"/>
      <c r="BT745" s="21"/>
      <c r="BU745" s="21"/>
      <c r="BV745" s="21"/>
      <c r="BW745" s="21"/>
      <c r="BX745" s="21"/>
      <c r="BY745" s="21"/>
      <c r="BZ745" s="21"/>
      <c r="CA745" s="21"/>
    </row>
    <row r="746" spans="1:79" ht="15.75" customHeight="1" x14ac:dyDescent="0.2">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c r="AA746" s="21"/>
      <c r="AB746" s="21"/>
      <c r="AC746" s="21"/>
      <c r="AD746" s="21"/>
      <c r="AE746" s="21"/>
      <c r="AF746" s="21"/>
      <c r="AG746" s="21"/>
      <c r="AH746" s="21"/>
      <c r="AI746" s="21"/>
      <c r="AJ746" s="21"/>
      <c r="AK746" s="21"/>
      <c r="AL746" s="21"/>
      <c r="AM746" s="21"/>
      <c r="AN746" s="21"/>
      <c r="AO746" s="21"/>
      <c r="AP746" s="21"/>
      <c r="AQ746" s="21"/>
      <c r="AR746" s="21"/>
      <c r="AS746" s="21"/>
      <c r="AT746" s="21"/>
      <c r="AU746" s="21"/>
      <c r="AV746" s="21"/>
      <c r="AW746" s="21"/>
      <c r="AX746" s="21"/>
      <c r="AY746" s="21"/>
      <c r="AZ746" s="21"/>
      <c r="BA746" s="21"/>
      <c r="BB746" s="21"/>
      <c r="BC746" s="21"/>
      <c r="BD746" s="21"/>
      <c r="BE746" s="21"/>
      <c r="BF746" s="21"/>
      <c r="BG746" s="21"/>
      <c r="BH746" s="21"/>
      <c r="BI746" s="21"/>
      <c r="BJ746" s="21"/>
      <c r="BK746" s="21"/>
      <c r="BL746" s="21"/>
      <c r="BM746" s="21"/>
      <c r="BN746" s="21"/>
      <c r="BO746" s="21"/>
      <c r="BP746" s="21"/>
      <c r="BQ746" s="21"/>
      <c r="BR746" s="21"/>
      <c r="BS746" s="21"/>
      <c r="BT746" s="21"/>
      <c r="BU746" s="21"/>
      <c r="BV746" s="21"/>
      <c r="BW746" s="21"/>
      <c r="BX746" s="21"/>
      <c r="BY746" s="21"/>
      <c r="BZ746" s="21"/>
      <c r="CA746" s="21"/>
    </row>
    <row r="747" spans="1:79" ht="15.75" customHeight="1" x14ac:dyDescent="0.2">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c r="AA747" s="21"/>
      <c r="AB747" s="21"/>
      <c r="AC747" s="21"/>
      <c r="AD747" s="21"/>
      <c r="AE747" s="21"/>
      <c r="AF747" s="21"/>
      <c r="AG747" s="21"/>
      <c r="AH747" s="21"/>
      <c r="AI747" s="21"/>
      <c r="AJ747" s="21"/>
      <c r="AK747" s="21"/>
      <c r="AL747" s="21"/>
      <c r="AM747" s="21"/>
      <c r="AN747" s="21"/>
      <c r="AO747" s="21"/>
      <c r="AP747" s="21"/>
      <c r="AQ747" s="21"/>
      <c r="AR747" s="21"/>
      <c r="AS747" s="21"/>
      <c r="AT747" s="21"/>
      <c r="AU747" s="21"/>
      <c r="AV747" s="21"/>
      <c r="AW747" s="21"/>
      <c r="AX747" s="21"/>
      <c r="AY747" s="21"/>
      <c r="AZ747" s="21"/>
      <c r="BA747" s="21"/>
      <c r="BB747" s="21"/>
      <c r="BC747" s="21"/>
      <c r="BD747" s="21"/>
      <c r="BE747" s="21"/>
      <c r="BF747" s="21"/>
      <c r="BG747" s="21"/>
      <c r="BH747" s="21"/>
      <c r="BI747" s="21"/>
      <c r="BJ747" s="21"/>
      <c r="BK747" s="21"/>
      <c r="BL747" s="21"/>
      <c r="BM747" s="21"/>
      <c r="BN747" s="21"/>
      <c r="BO747" s="21"/>
      <c r="BP747" s="21"/>
      <c r="BQ747" s="21"/>
      <c r="BR747" s="21"/>
      <c r="BS747" s="21"/>
      <c r="BT747" s="21"/>
      <c r="BU747" s="21"/>
      <c r="BV747" s="21"/>
      <c r="BW747" s="21"/>
      <c r="BX747" s="21"/>
      <c r="BY747" s="21"/>
      <c r="BZ747" s="21"/>
      <c r="CA747" s="21"/>
    </row>
    <row r="748" spans="1:79" ht="15.75" customHeight="1" x14ac:dyDescent="0.2">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c r="AA748" s="21"/>
      <c r="AB748" s="21"/>
      <c r="AC748" s="21"/>
      <c r="AD748" s="21"/>
      <c r="AE748" s="21"/>
      <c r="AF748" s="21"/>
      <c r="AG748" s="21"/>
      <c r="AH748" s="21"/>
      <c r="AI748" s="21"/>
      <c r="AJ748" s="21"/>
      <c r="AK748" s="21"/>
      <c r="AL748" s="21"/>
      <c r="AM748" s="21"/>
      <c r="AN748" s="21"/>
      <c r="AO748" s="21"/>
      <c r="AP748" s="21"/>
      <c r="AQ748" s="21"/>
      <c r="AR748" s="21"/>
      <c r="AS748" s="21"/>
      <c r="AT748" s="21"/>
      <c r="AU748" s="21"/>
      <c r="AV748" s="21"/>
      <c r="AW748" s="21"/>
      <c r="AX748" s="21"/>
      <c r="AY748" s="21"/>
      <c r="AZ748" s="21"/>
      <c r="BA748" s="21"/>
      <c r="BB748" s="21"/>
      <c r="BC748" s="21"/>
      <c r="BD748" s="21"/>
      <c r="BE748" s="21"/>
      <c r="BF748" s="21"/>
      <c r="BG748" s="21"/>
      <c r="BH748" s="21"/>
      <c r="BI748" s="21"/>
      <c r="BJ748" s="21"/>
      <c r="BK748" s="21"/>
      <c r="BL748" s="21"/>
      <c r="BM748" s="21"/>
      <c r="BN748" s="21"/>
      <c r="BO748" s="21"/>
      <c r="BP748" s="21"/>
      <c r="BQ748" s="21"/>
      <c r="BR748" s="21"/>
      <c r="BS748" s="21"/>
      <c r="BT748" s="21"/>
      <c r="BU748" s="21"/>
      <c r="BV748" s="21"/>
      <c r="BW748" s="21"/>
      <c r="BX748" s="21"/>
      <c r="BY748" s="21"/>
      <c r="BZ748" s="21"/>
      <c r="CA748" s="21"/>
    </row>
    <row r="749" spans="1:79" ht="15.75" customHeight="1" x14ac:dyDescent="0.2">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c r="AA749" s="21"/>
      <c r="AB749" s="21"/>
      <c r="AC749" s="21"/>
      <c r="AD749" s="21"/>
      <c r="AE749" s="21"/>
      <c r="AF749" s="21"/>
      <c r="AG749" s="21"/>
      <c r="AH749" s="21"/>
      <c r="AI749" s="21"/>
      <c r="AJ749" s="21"/>
      <c r="AK749" s="21"/>
      <c r="AL749" s="21"/>
      <c r="AM749" s="21"/>
      <c r="AN749" s="21"/>
      <c r="AO749" s="21"/>
      <c r="AP749" s="21"/>
      <c r="AQ749" s="21"/>
      <c r="AR749" s="21"/>
      <c r="AS749" s="21"/>
      <c r="AT749" s="21"/>
      <c r="AU749" s="21"/>
      <c r="AV749" s="21"/>
      <c r="AW749" s="21"/>
      <c r="AX749" s="21"/>
      <c r="AY749" s="21"/>
      <c r="AZ749" s="21"/>
      <c r="BA749" s="21"/>
      <c r="BB749" s="21"/>
      <c r="BC749" s="21"/>
      <c r="BD749" s="21"/>
      <c r="BE749" s="21"/>
      <c r="BF749" s="21"/>
      <c r="BG749" s="21"/>
      <c r="BH749" s="21"/>
      <c r="BI749" s="21"/>
      <c r="BJ749" s="21"/>
      <c r="BK749" s="21"/>
      <c r="BL749" s="21"/>
      <c r="BM749" s="21"/>
      <c r="BN749" s="21"/>
      <c r="BO749" s="21"/>
      <c r="BP749" s="21"/>
      <c r="BQ749" s="21"/>
      <c r="BR749" s="21"/>
      <c r="BS749" s="21"/>
      <c r="BT749" s="21"/>
      <c r="BU749" s="21"/>
      <c r="BV749" s="21"/>
      <c r="BW749" s="21"/>
      <c r="BX749" s="21"/>
      <c r="BY749" s="21"/>
      <c r="BZ749" s="21"/>
      <c r="CA749" s="21"/>
    </row>
    <row r="750" spans="1:79" ht="15.75" customHeight="1" x14ac:dyDescent="0.2">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c r="AA750" s="21"/>
      <c r="AB750" s="21"/>
      <c r="AC750" s="21"/>
      <c r="AD750" s="21"/>
      <c r="AE750" s="21"/>
      <c r="AF750" s="21"/>
      <c r="AG750" s="21"/>
      <c r="AH750" s="21"/>
      <c r="AI750" s="21"/>
      <c r="AJ750" s="21"/>
      <c r="AK750" s="21"/>
      <c r="AL750" s="21"/>
      <c r="AM750" s="21"/>
      <c r="AN750" s="21"/>
      <c r="AO750" s="21"/>
      <c r="AP750" s="21"/>
      <c r="AQ750" s="21"/>
      <c r="AR750" s="21"/>
      <c r="AS750" s="21"/>
      <c r="AT750" s="21"/>
      <c r="AU750" s="21"/>
      <c r="AV750" s="21"/>
      <c r="AW750" s="21"/>
      <c r="AX750" s="21"/>
      <c r="AY750" s="21"/>
      <c r="AZ750" s="21"/>
      <c r="BA750" s="21"/>
      <c r="BB750" s="21"/>
      <c r="BC750" s="21"/>
      <c r="BD750" s="21"/>
      <c r="BE750" s="21"/>
      <c r="BF750" s="21"/>
      <c r="BG750" s="21"/>
      <c r="BH750" s="21"/>
      <c r="BI750" s="21"/>
      <c r="BJ750" s="21"/>
      <c r="BK750" s="21"/>
      <c r="BL750" s="21"/>
      <c r="BM750" s="21"/>
      <c r="BN750" s="21"/>
      <c r="BO750" s="21"/>
      <c r="BP750" s="21"/>
      <c r="BQ750" s="21"/>
      <c r="BR750" s="21"/>
      <c r="BS750" s="21"/>
      <c r="BT750" s="21"/>
      <c r="BU750" s="21"/>
      <c r="BV750" s="21"/>
      <c r="BW750" s="21"/>
      <c r="BX750" s="21"/>
      <c r="BY750" s="21"/>
      <c r="BZ750" s="21"/>
      <c r="CA750" s="21"/>
    </row>
    <row r="751" spans="1:79" ht="15.75" customHeight="1" x14ac:dyDescent="0.2">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c r="AA751" s="21"/>
      <c r="AB751" s="21"/>
      <c r="AC751" s="21"/>
      <c r="AD751" s="21"/>
      <c r="AE751" s="21"/>
      <c r="AF751" s="21"/>
      <c r="AG751" s="21"/>
      <c r="AH751" s="21"/>
      <c r="AI751" s="21"/>
      <c r="AJ751" s="21"/>
      <c r="AK751" s="21"/>
      <c r="AL751" s="21"/>
      <c r="AM751" s="21"/>
      <c r="AN751" s="21"/>
      <c r="AO751" s="21"/>
      <c r="AP751" s="21"/>
      <c r="AQ751" s="21"/>
      <c r="AR751" s="21"/>
      <c r="AS751" s="21"/>
      <c r="AT751" s="21"/>
      <c r="AU751" s="21"/>
      <c r="AV751" s="21"/>
      <c r="AW751" s="21"/>
      <c r="AX751" s="21"/>
      <c r="AY751" s="21"/>
      <c r="AZ751" s="21"/>
      <c r="BA751" s="21"/>
      <c r="BB751" s="21"/>
      <c r="BC751" s="21"/>
      <c r="BD751" s="21"/>
      <c r="BE751" s="21"/>
      <c r="BF751" s="21"/>
      <c r="BG751" s="21"/>
      <c r="BH751" s="21"/>
      <c r="BI751" s="21"/>
      <c r="BJ751" s="21"/>
      <c r="BK751" s="21"/>
      <c r="BL751" s="21"/>
      <c r="BM751" s="21"/>
      <c r="BN751" s="21"/>
      <c r="BO751" s="21"/>
      <c r="BP751" s="21"/>
      <c r="BQ751" s="21"/>
      <c r="BR751" s="21"/>
      <c r="BS751" s="21"/>
      <c r="BT751" s="21"/>
      <c r="BU751" s="21"/>
      <c r="BV751" s="21"/>
      <c r="BW751" s="21"/>
      <c r="BX751" s="21"/>
      <c r="BY751" s="21"/>
      <c r="BZ751" s="21"/>
      <c r="CA751" s="21"/>
    </row>
    <row r="752" spans="1:79" ht="15.75" customHeight="1" x14ac:dyDescent="0.2">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c r="AA752" s="21"/>
      <c r="AB752" s="21"/>
      <c r="AC752" s="21"/>
      <c r="AD752" s="21"/>
      <c r="AE752" s="21"/>
      <c r="AF752" s="21"/>
      <c r="AG752" s="21"/>
      <c r="AH752" s="21"/>
      <c r="AI752" s="21"/>
      <c r="AJ752" s="21"/>
      <c r="AK752" s="21"/>
      <c r="AL752" s="21"/>
      <c r="AM752" s="21"/>
      <c r="AN752" s="21"/>
      <c r="AO752" s="21"/>
      <c r="AP752" s="21"/>
      <c r="AQ752" s="21"/>
      <c r="AR752" s="21"/>
      <c r="AS752" s="21"/>
      <c r="AT752" s="21"/>
      <c r="AU752" s="21"/>
      <c r="AV752" s="21"/>
      <c r="AW752" s="21"/>
      <c r="AX752" s="21"/>
      <c r="AY752" s="21"/>
      <c r="AZ752" s="21"/>
      <c r="BA752" s="21"/>
      <c r="BB752" s="21"/>
      <c r="BC752" s="21"/>
      <c r="BD752" s="21"/>
      <c r="BE752" s="21"/>
      <c r="BF752" s="21"/>
      <c r="BG752" s="21"/>
      <c r="BH752" s="21"/>
      <c r="BI752" s="21"/>
      <c r="BJ752" s="21"/>
      <c r="BK752" s="21"/>
      <c r="BL752" s="21"/>
      <c r="BM752" s="21"/>
      <c r="BN752" s="21"/>
      <c r="BO752" s="21"/>
      <c r="BP752" s="21"/>
      <c r="BQ752" s="21"/>
      <c r="BR752" s="21"/>
      <c r="BS752" s="21"/>
      <c r="BT752" s="21"/>
      <c r="BU752" s="21"/>
      <c r="BV752" s="21"/>
      <c r="BW752" s="21"/>
      <c r="BX752" s="21"/>
      <c r="BY752" s="21"/>
      <c r="BZ752" s="21"/>
      <c r="CA752" s="21"/>
    </row>
    <row r="753" spans="1:79" ht="15.75" customHeight="1" x14ac:dyDescent="0.2">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c r="AA753" s="21"/>
      <c r="AB753" s="21"/>
      <c r="AC753" s="21"/>
      <c r="AD753" s="21"/>
      <c r="AE753" s="21"/>
      <c r="AF753" s="21"/>
      <c r="AG753" s="21"/>
      <c r="AH753" s="21"/>
      <c r="AI753" s="21"/>
      <c r="AJ753" s="21"/>
      <c r="AK753" s="21"/>
      <c r="AL753" s="21"/>
      <c r="AM753" s="21"/>
      <c r="AN753" s="21"/>
      <c r="AO753" s="21"/>
      <c r="AP753" s="21"/>
      <c r="AQ753" s="21"/>
      <c r="AR753" s="21"/>
      <c r="AS753" s="21"/>
      <c r="AT753" s="21"/>
      <c r="AU753" s="21"/>
      <c r="AV753" s="21"/>
      <c r="AW753" s="21"/>
      <c r="AX753" s="21"/>
      <c r="AY753" s="21"/>
      <c r="AZ753" s="21"/>
      <c r="BA753" s="21"/>
      <c r="BB753" s="21"/>
      <c r="BC753" s="21"/>
      <c r="BD753" s="21"/>
      <c r="BE753" s="21"/>
      <c r="BF753" s="21"/>
      <c r="BG753" s="21"/>
      <c r="BH753" s="21"/>
      <c r="BI753" s="21"/>
      <c r="BJ753" s="21"/>
      <c r="BK753" s="21"/>
      <c r="BL753" s="21"/>
      <c r="BM753" s="21"/>
      <c r="BN753" s="21"/>
      <c r="BO753" s="21"/>
      <c r="BP753" s="21"/>
      <c r="BQ753" s="21"/>
      <c r="BR753" s="21"/>
      <c r="BS753" s="21"/>
      <c r="BT753" s="21"/>
      <c r="BU753" s="21"/>
      <c r="BV753" s="21"/>
      <c r="BW753" s="21"/>
      <c r="BX753" s="21"/>
      <c r="BY753" s="21"/>
      <c r="BZ753" s="21"/>
      <c r="CA753" s="21"/>
    </row>
    <row r="754" spans="1:79" ht="15.75" customHeight="1" x14ac:dyDescent="0.2">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c r="AA754" s="21"/>
      <c r="AB754" s="21"/>
      <c r="AC754" s="21"/>
      <c r="AD754" s="21"/>
      <c r="AE754" s="21"/>
      <c r="AF754" s="21"/>
      <c r="AG754" s="21"/>
      <c r="AH754" s="21"/>
      <c r="AI754" s="21"/>
      <c r="AJ754" s="21"/>
      <c r="AK754" s="21"/>
      <c r="AL754" s="21"/>
      <c r="AM754" s="21"/>
      <c r="AN754" s="21"/>
      <c r="AO754" s="21"/>
      <c r="AP754" s="21"/>
      <c r="AQ754" s="21"/>
      <c r="AR754" s="21"/>
      <c r="AS754" s="21"/>
      <c r="AT754" s="21"/>
      <c r="AU754" s="21"/>
      <c r="AV754" s="21"/>
      <c r="AW754" s="21"/>
      <c r="AX754" s="21"/>
      <c r="AY754" s="21"/>
      <c r="AZ754" s="21"/>
      <c r="BA754" s="21"/>
      <c r="BB754" s="21"/>
      <c r="BC754" s="21"/>
      <c r="BD754" s="21"/>
      <c r="BE754" s="21"/>
      <c r="BF754" s="21"/>
      <c r="BG754" s="21"/>
      <c r="BH754" s="21"/>
      <c r="BI754" s="21"/>
      <c r="BJ754" s="21"/>
      <c r="BK754" s="21"/>
      <c r="BL754" s="21"/>
      <c r="BM754" s="21"/>
      <c r="BN754" s="21"/>
      <c r="BO754" s="21"/>
      <c r="BP754" s="21"/>
      <c r="BQ754" s="21"/>
      <c r="BR754" s="21"/>
      <c r="BS754" s="21"/>
      <c r="BT754" s="21"/>
      <c r="BU754" s="21"/>
      <c r="BV754" s="21"/>
      <c r="BW754" s="21"/>
      <c r="BX754" s="21"/>
      <c r="BY754" s="21"/>
      <c r="BZ754" s="21"/>
      <c r="CA754" s="21"/>
    </row>
    <row r="755" spans="1:79" ht="15.75" customHeight="1" x14ac:dyDescent="0.2">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c r="AA755" s="21"/>
      <c r="AB755" s="21"/>
      <c r="AC755" s="21"/>
      <c r="AD755" s="21"/>
      <c r="AE755" s="21"/>
      <c r="AF755" s="21"/>
      <c r="AG755" s="21"/>
      <c r="AH755" s="21"/>
      <c r="AI755" s="21"/>
      <c r="AJ755" s="21"/>
      <c r="AK755" s="21"/>
      <c r="AL755" s="21"/>
      <c r="AM755" s="21"/>
      <c r="AN755" s="21"/>
      <c r="AO755" s="21"/>
      <c r="AP755" s="21"/>
      <c r="AQ755" s="21"/>
      <c r="AR755" s="21"/>
      <c r="AS755" s="21"/>
      <c r="AT755" s="21"/>
      <c r="AU755" s="21"/>
      <c r="AV755" s="21"/>
      <c r="AW755" s="21"/>
      <c r="AX755" s="21"/>
      <c r="AY755" s="21"/>
      <c r="AZ755" s="21"/>
      <c r="BA755" s="21"/>
      <c r="BB755" s="21"/>
      <c r="BC755" s="21"/>
      <c r="BD755" s="21"/>
      <c r="BE755" s="21"/>
      <c r="BF755" s="21"/>
      <c r="BG755" s="21"/>
      <c r="BH755" s="21"/>
      <c r="BI755" s="21"/>
      <c r="BJ755" s="21"/>
      <c r="BK755" s="21"/>
      <c r="BL755" s="21"/>
      <c r="BM755" s="21"/>
      <c r="BN755" s="21"/>
      <c r="BO755" s="21"/>
      <c r="BP755" s="21"/>
      <c r="BQ755" s="21"/>
      <c r="BR755" s="21"/>
      <c r="BS755" s="21"/>
      <c r="BT755" s="21"/>
      <c r="BU755" s="21"/>
      <c r="BV755" s="21"/>
      <c r="BW755" s="21"/>
      <c r="BX755" s="21"/>
      <c r="BY755" s="21"/>
      <c r="BZ755" s="21"/>
      <c r="CA755" s="21"/>
    </row>
    <row r="756" spans="1:79" ht="15.75" customHeight="1" x14ac:dyDescent="0.2">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c r="AA756" s="21"/>
      <c r="AB756" s="21"/>
      <c r="AC756" s="21"/>
      <c r="AD756" s="21"/>
      <c r="AE756" s="21"/>
      <c r="AF756" s="21"/>
      <c r="AG756" s="21"/>
      <c r="AH756" s="21"/>
      <c r="AI756" s="21"/>
      <c r="AJ756" s="21"/>
      <c r="AK756" s="21"/>
      <c r="AL756" s="21"/>
      <c r="AM756" s="21"/>
      <c r="AN756" s="21"/>
      <c r="AO756" s="21"/>
      <c r="AP756" s="21"/>
      <c r="AQ756" s="21"/>
      <c r="AR756" s="21"/>
      <c r="AS756" s="21"/>
      <c r="AT756" s="21"/>
      <c r="AU756" s="21"/>
      <c r="AV756" s="21"/>
      <c r="AW756" s="21"/>
      <c r="AX756" s="21"/>
      <c r="AY756" s="21"/>
      <c r="AZ756" s="21"/>
      <c r="BA756" s="21"/>
      <c r="BB756" s="21"/>
      <c r="BC756" s="21"/>
      <c r="BD756" s="21"/>
      <c r="BE756" s="21"/>
      <c r="BF756" s="21"/>
      <c r="BG756" s="21"/>
      <c r="BH756" s="21"/>
      <c r="BI756" s="21"/>
      <c r="BJ756" s="21"/>
      <c r="BK756" s="21"/>
      <c r="BL756" s="21"/>
      <c r="BM756" s="21"/>
      <c r="BN756" s="21"/>
      <c r="BO756" s="21"/>
      <c r="BP756" s="21"/>
      <c r="BQ756" s="21"/>
      <c r="BR756" s="21"/>
      <c r="BS756" s="21"/>
      <c r="BT756" s="21"/>
      <c r="BU756" s="21"/>
      <c r="BV756" s="21"/>
      <c r="BW756" s="21"/>
      <c r="BX756" s="21"/>
      <c r="BY756" s="21"/>
      <c r="BZ756" s="21"/>
      <c r="CA756" s="21"/>
    </row>
    <row r="757" spans="1:79" ht="15.75" customHeight="1" x14ac:dyDescent="0.2">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1"/>
      <c r="AL757" s="21"/>
      <c r="AM757" s="21"/>
      <c r="AN757" s="21"/>
      <c r="AO757" s="21"/>
      <c r="AP757" s="21"/>
      <c r="AQ757" s="21"/>
      <c r="AR757" s="21"/>
      <c r="AS757" s="21"/>
      <c r="AT757" s="21"/>
      <c r="AU757" s="21"/>
      <c r="AV757" s="21"/>
      <c r="AW757" s="21"/>
      <c r="AX757" s="21"/>
      <c r="AY757" s="21"/>
      <c r="AZ757" s="21"/>
      <c r="BA757" s="21"/>
      <c r="BB757" s="21"/>
      <c r="BC757" s="21"/>
      <c r="BD757" s="21"/>
      <c r="BE757" s="21"/>
      <c r="BF757" s="21"/>
      <c r="BG757" s="21"/>
      <c r="BH757" s="21"/>
      <c r="BI757" s="21"/>
      <c r="BJ757" s="21"/>
      <c r="BK757" s="21"/>
      <c r="BL757" s="21"/>
      <c r="BM757" s="21"/>
      <c r="BN757" s="21"/>
      <c r="BO757" s="21"/>
      <c r="BP757" s="21"/>
      <c r="BQ757" s="21"/>
      <c r="BR757" s="21"/>
      <c r="BS757" s="21"/>
      <c r="BT757" s="21"/>
      <c r="BU757" s="21"/>
      <c r="BV757" s="21"/>
      <c r="BW757" s="21"/>
      <c r="BX757" s="21"/>
      <c r="BY757" s="21"/>
      <c r="BZ757" s="21"/>
      <c r="CA757" s="21"/>
    </row>
    <row r="758" spans="1:79" ht="15.75" customHeight="1" x14ac:dyDescent="0.2">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c r="AA758" s="21"/>
      <c r="AB758" s="21"/>
      <c r="AC758" s="21"/>
      <c r="AD758" s="21"/>
      <c r="AE758" s="21"/>
      <c r="AF758" s="21"/>
      <c r="AG758" s="21"/>
      <c r="AH758" s="21"/>
      <c r="AI758" s="21"/>
      <c r="AJ758" s="21"/>
      <c r="AK758" s="21"/>
      <c r="AL758" s="21"/>
      <c r="AM758" s="21"/>
      <c r="AN758" s="21"/>
      <c r="AO758" s="21"/>
      <c r="AP758" s="21"/>
      <c r="AQ758" s="21"/>
      <c r="AR758" s="21"/>
      <c r="AS758" s="21"/>
      <c r="AT758" s="21"/>
      <c r="AU758" s="21"/>
      <c r="AV758" s="21"/>
      <c r="AW758" s="21"/>
      <c r="AX758" s="21"/>
      <c r="AY758" s="21"/>
      <c r="AZ758" s="21"/>
      <c r="BA758" s="21"/>
      <c r="BB758" s="21"/>
      <c r="BC758" s="21"/>
      <c r="BD758" s="21"/>
      <c r="BE758" s="21"/>
      <c r="BF758" s="21"/>
      <c r="BG758" s="21"/>
      <c r="BH758" s="21"/>
      <c r="BI758" s="21"/>
      <c r="BJ758" s="21"/>
      <c r="BK758" s="21"/>
      <c r="BL758" s="21"/>
      <c r="BM758" s="21"/>
      <c r="BN758" s="21"/>
      <c r="BO758" s="21"/>
      <c r="BP758" s="21"/>
      <c r="BQ758" s="21"/>
      <c r="BR758" s="21"/>
      <c r="BS758" s="21"/>
      <c r="BT758" s="21"/>
      <c r="BU758" s="21"/>
      <c r="BV758" s="21"/>
      <c r="BW758" s="21"/>
      <c r="BX758" s="21"/>
      <c r="BY758" s="21"/>
      <c r="BZ758" s="21"/>
      <c r="CA758" s="21"/>
    </row>
    <row r="759" spans="1:79" ht="15.75" customHeight="1" x14ac:dyDescent="0.2">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c r="AA759" s="21"/>
      <c r="AB759" s="21"/>
      <c r="AC759" s="21"/>
      <c r="AD759" s="21"/>
      <c r="AE759" s="21"/>
      <c r="AF759" s="21"/>
      <c r="AG759" s="21"/>
      <c r="AH759" s="21"/>
      <c r="AI759" s="21"/>
      <c r="AJ759" s="21"/>
      <c r="AK759" s="21"/>
      <c r="AL759" s="21"/>
      <c r="AM759" s="21"/>
      <c r="AN759" s="21"/>
      <c r="AO759" s="21"/>
      <c r="AP759" s="21"/>
      <c r="AQ759" s="21"/>
      <c r="AR759" s="21"/>
      <c r="AS759" s="21"/>
      <c r="AT759" s="21"/>
      <c r="AU759" s="21"/>
      <c r="AV759" s="21"/>
      <c r="AW759" s="21"/>
      <c r="AX759" s="21"/>
      <c r="AY759" s="21"/>
      <c r="AZ759" s="21"/>
      <c r="BA759" s="21"/>
      <c r="BB759" s="21"/>
      <c r="BC759" s="21"/>
      <c r="BD759" s="21"/>
      <c r="BE759" s="21"/>
      <c r="BF759" s="21"/>
      <c r="BG759" s="21"/>
      <c r="BH759" s="21"/>
      <c r="BI759" s="21"/>
      <c r="BJ759" s="21"/>
      <c r="BK759" s="21"/>
      <c r="BL759" s="21"/>
      <c r="BM759" s="21"/>
      <c r="BN759" s="21"/>
      <c r="BO759" s="21"/>
      <c r="BP759" s="21"/>
      <c r="BQ759" s="21"/>
      <c r="BR759" s="21"/>
      <c r="BS759" s="21"/>
      <c r="BT759" s="21"/>
      <c r="BU759" s="21"/>
      <c r="BV759" s="21"/>
      <c r="BW759" s="21"/>
      <c r="BX759" s="21"/>
      <c r="BY759" s="21"/>
      <c r="BZ759" s="21"/>
      <c r="CA759" s="21"/>
    </row>
    <row r="760" spans="1:79" ht="15.75" customHeight="1" x14ac:dyDescent="0.2">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c r="AA760" s="21"/>
      <c r="AB760" s="21"/>
      <c r="AC760" s="21"/>
      <c r="AD760" s="21"/>
      <c r="AE760" s="21"/>
      <c r="AF760" s="21"/>
      <c r="AG760" s="21"/>
      <c r="AH760" s="21"/>
      <c r="AI760" s="21"/>
      <c r="AJ760" s="21"/>
      <c r="AK760" s="21"/>
      <c r="AL760" s="21"/>
      <c r="AM760" s="21"/>
      <c r="AN760" s="21"/>
      <c r="AO760" s="21"/>
      <c r="AP760" s="21"/>
      <c r="AQ760" s="21"/>
      <c r="AR760" s="21"/>
      <c r="AS760" s="21"/>
      <c r="AT760" s="21"/>
      <c r="AU760" s="21"/>
      <c r="AV760" s="21"/>
      <c r="AW760" s="21"/>
      <c r="AX760" s="21"/>
      <c r="AY760" s="21"/>
      <c r="AZ760" s="21"/>
      <c r="BA760" s="21"/>
      <c r="BB760" s="21"/>
      <c r="BC760" s="21"/>
      <c r="BD760" s="21"/>
      <c r="BE760" s="21"/>
      <c r="BF760" s="21"/>
      <c r="BG760" s="21"/>
      <c r="BH760" s="21"/>
      <c r="BI760" s="21"/>
      <c r="BJ760" s="21"/>
      <c r="BK760" s="21"/>
      <c r="BL760" s="21"/>
      <c r="BM760" s="21"/>
      <c r="BN760" s="21"/>
      <c r="BO760" s="21"/>
      <c r="BP760" s="21"/>
      <c r="BQ760" s="21"/>
      <c r="BR760" s="21"/>
      <c r="BS760" s="21"/>
      <c r="BT760" s="21"/>
      <c r="BU760" s="21"/>
      <c r="BV760" s="21"/>
      <c r="BW760" s="21"/>
      <c r="BX760" s="21"/>
      <c r="BY760" s="21"/>
      <c r="BZ760" s="21"/>
      <c r="CA760" s="21"/>
    </row>
    <row r="761" spans="1:79" ht="15.75" customHeight="1" x14ac:dyDescent="0.2">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c r="AA761" s="21"/>
      <c r="AB761" s="21"/>
      <c r="AC761" s="21"/>
      <c r="AD761" s="21"/>
      <c r="AE761" s="21"/>
      <c r="AF761" s="21"/>
      <c r="AG761" s="21"/>
      <c r="AH761" s="21"/>
      <c r="AI761" s="21"/>
      <c r="AJ761" s="21"/>
      <c r="AK761" s="21"/>
      <c r="AL761" s="21"/>
      <c r="AM761" s="21"/>
      <c r="AN761" s="21"/>
      <c r="AO761" s="21"/>
      <c r="AP761" s="21"/>
      <c r="AQ761" s="21"/>
      <c r="AR761" s="21"/>
      <c r="AS761" s="21"/>
      <c r="AT761" s="21"/>
      <c r="AU761" s="21"/>
      <c r="AV761" s="21"/>
      <c r="AW761" s="21"/>
      <c r="AX761" s="21"/>
      <c r="AY761" s="21"/>
      <c r="AZ761" s="21"/>
      <c r="BA761" s="21"/>
      <c r="BB761" s="21"/>
      <c r="BC761" s="21"/>
      <c r="BD761" s="21"/>
      <c r="BE761" s="21"/>
      <c r="BF761" s="21"/>
      <c r="BG761" s="21"/>
      <c r="BH761" s="21"/>
      <c r="BI761" s="21"/>
      <c r="BJ761" s="21"/>
      <c r="BK761" s="21"/>
      <c r="BL761" s="21"/>
      <c r="BM761" s="21"/>
      <c r="BN761" s="21"/>
      <c r="BO761" s="21"/>
      <c r="BP761" s="21"/>
      <c r="BQ761" s="21"/>
      <c r="BR761" s="21"/>
      <c r="BS761" s="21"/>
      <c r="BT761" s="21"/>
      <c r="BU761" s="21"/>
      <c r="BV761" s="21"/>
      <c r="BW761" s="21"/>
      <c r="BX761" s="21"/>
      <c r="BY761" s="21"/>
      <c r="BZ761" s="21"/>
      <c r="CA761" s="21"/>
    </row>
    <row r="762" spans="1:79" ht="15.75" customHeight="1" x14ac:dyDescent="0.2">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c r="AA762" s="21"/>
      <c r="AB762" s="21"/>
      <c r="AC762" s="21"/>
      <c r="AD762" s="21"/>
      <c r="AE762" s="21"/>
      <c r="AF762" s="21"/>
      <c r="AG762" s="21"/>
      <c r="AH762" s="21"/>
      <c r="AI762" s="21"/>
      <c r="AJ762" s="21"/>
      <c r="AK762" s="21"/>
      <c r="AL762" s="21"/>
      <c r="AM762" s="21"/>
      <c r="AN762" s="21"/>
      <c r="AO762" s="21"/>
      <c r="AP762" s="21"/>
      <c r="AQ762" s="21"/>
      <c r="AR762" s="21"/>
      <c r="AS762" s="21"/>
      <c r="AT762" s="21"/>
      <c r="AU762" s="21"/>
      <c r="AV762" s="21"/>
      <c r="AW762" s="21"/>
      <c r="AX762" s="21"/>
      <c r="AY762" s="21"/>
      <c r="AZ762" s="21"/>
      <c r="BA762" s="21"/>
      <c r="BB762" s="21"/>
      <c r="BC762" s="21"/>
      <c r="BD762" s="21"/>
      <c r="BE762" s="21"/>
      <c r="BF762" s="21"/>
      <c r="BG762" s="21"/>
      <c r="BH762" s="21"/>
      <c r="BI762" s="21"/>
      <c r="BJ762" s="21"/>
      <c r="BK762" s="21"/>
      <c r="BL762" s="21"/>
      <c r="BM762" s="21"/>
      <c r="BN762" s="21"/>
      <c r="BO762" s="21"/>
      <c r="BP762" s="21"/>
      <c r="BQ762" s="21"/>
      <c r="BR762" s="21"/>
      <c r="BS762" s="21"/>
      <c r="BT762" s="21"/>
      <c r="BU762" s="21"/>
      <c r="BV762" s="21"/>
      <c r="BW762" s="21"/>
      <c r="BX762" s="21"/>
      <c r="BY762" s="21"/>
      <c r="BZ762" s="21"/>
      <c r="CA762" s="21"/>
    </row>
    <row r="763" spans="1:79" ht="15.75" customHeight="1" x14ac:dyDescent="0.2">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c r="AA763" s="21"/>
      <c r="AB763" s="21"/>
      <c r="AC763" s="21"/>
      <c r="AD763" s="21"/>
      <c r="AE763" s="21"/>
      <c r="AF763" s="21"/>
      <c r="AG763" s="21"/>
      <c r="AH763" s="21"/>
      <c r="AI763" s="21"/>
      <c r="AJ763" s="21"/>
      <c r="AK763" s="21"/>
      <c r="AL763" s="21"/>
      <c r="AM763" s="21"/>
      <c r="AN763" s="21"/>
      <c r="AO763" s="21"/>
      <c r="AP763" s="21"/>
      <c r="AQ763" s="21"/>
      <c r="AR763" s="21"/>
      <c r="AS763" s="21"/>
      <c r="AT763" s="21"/>
      <c r="AU763" s="21"/>
      <c r="AV763" s="21"/>
      <c r="AW763" s="21"/>
      <c r="AX763" s="21"/>
      <c r="AY763" s="21"/>
      <c r="AZ763" s="21"/>
      <c r="BA763" s="21"/>
      <c r="BB763" s="21"/>
      <c r="BC763" s="21"/>
      <c r="BD763" s="21"/>
      <c r="BE763" s="21"/>
      <c r="BF763" s="21"/>
      <c r="BG763" s="21"/>
      <c r="BH763" s="21"/>
      <c r="BI763" s="21"/>
      <c r="BJ763" s="21"/>
      <c r="BK763" s="21"/>
      <c r="BL763" s="21"/>
      <c r="BM763" s="21"/>
      <c r="BN763" s="21"/>
      <c r="BO763" s="21"/>
      <c r="BP763" s="21"/>
      <c r="BQ763" s="21"/>
      <c r="BR763" s="21"/>
      <c r="BS763" s="21"/>
      <c r="BT763" s="21"/>
      <c r="BU763" s="21"/>
      <c r="BV763" s="21"/>
      <c r="BW763" s="21"/>
      <c r="BX763" s="21"/>
      <c r="BY763" s="21"/>
      <c r="BZ763" s="21"/>
      <c r="CA763" s="21"/>
    </row>
    <row r="764" spans="1:79" ht="15.75" customHeight="1" x14ac:dyDescent="0.2">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c r="AA764" s="21"/>
      <c r="AB764" s="21"/>
      <c r="AC764" s="21"/>
      <c r="AD764" s="21"/>
      <c r="AE764" s="21"/>
      <c r="AF764" s="21"/>
      <c r="AG764" s="21"/>
      <c r="AH764" s="21"/>
      <c r="AI764" s="21"/>
      <c r="AJ764" s="21"/>
      <c r="AK764" s="21"/>
      <c r="AL764" s="21"/>
      <c r="AM764" s="21"/>
      <c r="AN764" s="21"/>
      <c r="AO764" s="21"/>
      <c r="AP764" s="21"/>
      <c r="AQ764" s="21"/>
      <c r="AR764" s="21"/>
      <c r="AS764" s="21"/>
      <c r="AT764" s="21"/>
      <c r="AU764" s="21"/>
      <c r="AV764" s="21"/>
      <c r="AW764" s="21"/>
      <c r="AX764" s="21"/>
      <c r="AY764" s="21"/>
      <c r="AZ764" s="21"/>
      <c r="BA764" s="21"/>
      <c r="BB764" s="21"/>
      <c r="BC764" s="21"/>
      <c r="BD764" s="21"/>
      <c r="BE764" s="21"/>
      <c r="BF764" s="21"/>
      <c r="BG764" s="21"/>
      <c r="BH764" s="21"/>
      <c r="BI764" s="21"/>
      <c r="BJ764" s="21"/>
      <c r="BK764" s="21"/>
      <c r="BL764" s="21"/>
      <c r="BM764" s="21"/>
      <c r="BN764" s="21"/>
      <c r="BO764" s="21"/>
      <c r="BP764" s="21"/>
      <c r="BQ764" s="21"/>
      <c r="BR764" s="21"/>
      <c r="BS764" s="21"/>
      <c r="BT764" s="21"/>
      <c r="BU764" s="21"/>
      <c r="BV764" s="21"/>
      <c r="BW764" s="21"/>
      <c r="BX764" s="21"/>
      <c r="BY764" s="21"/>
      <c r="BZ764" s="21"/>
      <c r="CA764" s="21"/>
    </row>
    <row r="765" spans="1:79" ht="15.75" customHeight="1" x14ac:dyDescent="0.2">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c r="AA765" s="21"/>
      <c r="AB765" s="21"/>
      <c r="AC765" s="21"/>
      <c r="AD765" s="21"/>
      <c r="AE765" s="21"/>
      <c r="AF765" s="21"/>
      <c r="AG765" s="21"/>
      <c r="AH765" s="21"/>
      <c r="AI765" s="21"/>
      <c r="AJ765" s="21"/>
      <c r="AK765" s="21"/>
      <c r="AL765" s="21"/>
      <c r="AM765" s="21"/>
      <c r="AN765" s="21"/>
      <c r="AO765" s="21"/>
      <c r="AP765" s="21"/>
      <c r="AQ765" s="21"/>
      <c r="AR765" s="21"/>
      <c r="AS765" s="21"/>
      <c r="AT765" s="21"/>
      <c r="AU765" s="21"/>
      <c r="AV765" s="21"/>
      <c r="AW765" s="21"/>
      <c r="AX765" s="21"/>
      <c r="AY765" s="21"/>
      <c r="AZ765" s="21"/>
      <c r="BA765" s="21"/>
      <c r="BB765" s="21"/>
      <c r="BC765" s="21"/>
      <c r="BD765" s="21"/>
      <c r="BE765" s="21"/>
      <c r="BF765" s="21"/>
      <c r="BG765" s="21"/>
      <c r="BH765" s="21"/>
      <c r="BI765" s="21"/>
      <c r="BJ765" s="21"/>
      <c r="BK765" s="21"/>
      <c r="BL765" s="21"/>
      <c r="BM765" s="21"/>
      <c r="BN765" s="21"/>
      <c r="BO765" s="21"/>
      <c r="BP765" s="21"/>
      <c r="BQ765" s="21"/>
      <c r="BR765" s="21"/>
      <c r="BS765" s="21"/>
      <c r="BT765" s="21"/>
      <c r="BU765" s="21"/>
      <c r="BV765" s="21"/>
      <c r="BW765" s="21"/>
      <c r="BX765" s="21"/>
      <c r="BY765" s="21"/>
      <c r="BZ765" s="21"/>
      <c r="CA765" s="21"/>
    </row>
    <row r="766" spans="1:79" ht="15.75" customHeight="1" x14ac:dyDescent="0.2">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c r="AA766" s="21"/>
      <c r="AB766" s="21"/>
      <c r="AC766" s="21"/>
      <c r="AD766" s="21"/>
      <c r="AE766" s="21"/>
      <c r="AF766" s="21"/>
      <c r="AG766" s="21"/>
      <c r="AH766" s="21"/>
      <c r="AI766" s="21"/>
      <c r="AJ766" s="21"/>
      <c r="AK766" s="21"/>
      <c r="AL766" s="21"/>
      <c r="AM766" s="21"/>
      <c r="AN766" s="21"/>
      <c r="AO766" s="21"/>
      <c r="AP766" s="21"/>
      <c r="AQ766" s="21"/>
      <c r="AR766" s="21"/>
      <c r="AS766" s="21"/>
      <c r="AT766" s="21"/>
      <c r="AU766" s="21"/>
      <c r="AV766" s="21"/>
      <c r="AW766" s="21"/>
      <c r="AX766" s="21"/>
      <c r="AY766" s="21"/>
      <c r="AZ766" s="21"/>
      <c r="BA766" s="21"/>
      <c r="BB766" s="21"/>
      <c r="BC766" s="21"/>
      <c r="BD766" s="21"/>
      <c r="BE766" s="21"/>
      <c r="BF766" s="21"/>
      <c r="BG766" s="21"/>
      <c r="BH766" s="21"/>
      <c r="BI766" s="21"/>
      <c r="BJ766" s="21"/>
      <c r="BK766" s="21"/>
      <c r="BL766" s="21"/>
      <c r="BM766" s="21"/>
      <c r="BN766" s="21"/>
      <c r="BO766" s="21"/>
      <c r="BP766" s="21"/>
      <c r="BQ766" s="21"/>
      <c r="BR766" s="21"/>
      <c r="BS766" s="21"/>
      <c r="BT766" s="21"/>
      <c r="BU766" s="21"/>
      <c r="BV766" s="21"/>
      <c r="BW766" s="21"/>
      <c r="BX766" s="21"/>
      <c r="BY766" s="21"/>
      <c r="BZ766" s="21"/>
      <c r="CA766" s="21"/>
    </row>
    <row r="767" spans="1:79" ht="15.75" customHeight="1" x14ac:dyDescent="0.2">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c r="AA767" s="21"/>
      <c r="AB767" s="21"/>
      <c r="AC767" s="21"/>
      <c r="AD767" s="21"/>
      <c r="AE767" s="21"/>
      <c r="AF767" s="21"/>
      <c r="AG767" s="21"/>
      <c r="AH767" s="21"/>
      <c r="AI767" s="21"/>
      <c r="AJ767" s="21"/>
      <c r="AK767" s="21"/>
      <c r="AL767" s="21"/>
      <c r="AM767" s="21"/>
      <c r="AN767" s="21"/>
      <c r="AO767" s="21"/>
      <c r="AP767" s="21"/>
      <c r="AQ767" s="21"/>
      <c r="AR767" s="21"/>
      <c r="AS767" s="21"/>
      <c r="AT767" s="21"/>
      <c r="AU767" s="21"/>
      <c r="AV767" s="21"/>
      <c r="AW767" s="21"/>
      <c r="AX767" s="21"/>
      <c r="AY767" s="21"/>
      <c r="AZ767" s="21"/>
      <c r="BA767" s="21"/>
      <c r="BB767" s="21"/>
      <c r="BC767" s="21"/>
      <c r="BD767" s="21"/>
      <c r="BE767" s="21"/>
      <c r="BF767" s="21"/>
      <c r="BG767" s="21"/>
      <c r="BH767" s="21"/>
      <c r="BI767" s="21"/>
      <c r="BJ767" s="21"/>
      <c r="BK767" s="21"/>
      <c r="BL767" s="21"/>
      <c r="BM767" s="21"/>
      <c r="BN767" s="21"/>
      <c r="BO767" s="21"/>
      <c r="BP767" s="21"/>
      <c r="BQ767" s="21"/>
      <c r="BR767" s="21"/>
      <c r="BS767" s="21"/>
      <c r="BT767" s="21"/>
      <c r="BU767" s="21"/>
      <c r="BV767" s="21"/>
      <c r="BW767" s="21"/>
      <c r="BX767" s="21"/>
      <c r="BY767" s="21"/>
      <c r="BZ767" s="21"/>
      <c r="CA767" s="21"/>
    </row>
    <row r="768" spans="1:79" ht="15.75" customHeight="1" x14ac:dyDescent="0.2">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c r="AA768" s="21"/>
      <c r="AB768" s="21"/>
      <c r="AC768" s="21"/>
      <c r="AD768" s="21"/>
      <c r="AE768" s="21"/>
      <c r="AF768" s="21"/>
      <c r="AG768" s="21"/>
      <c r="AH768" s="21"/>
      <c r="AI768" s="21"/>
      <c r="AJ768" s="21"/>
      <c r="AK768" s="21"/>
      <c r="AL768" s="21"/>
      <c r="AM768" s="21"/>
      <c r="AN768" s="21"/>
      <c r="AO768" s="21"/>
      <c r="AP768" s="21"/>
      <c r="AQ768" s="21"/>
      <c r="AR768" s="21"/>
      <c r="AS768" s="21"/>
      <c r="AT768" s="21"/>
      <c r="AU768" s="21"/>
      <c r="AV768" s="21"/>
      <c r="AW768" s="21"/>
      <c r="AX768" s="21"/>
      <c r="AY768" s="21"/>
      <c r="AZ768" s="21"/>
      <c r="BA768" s="21"/>
      <c r="BB768" s="21"/>
      <c r="BC768" s="21"/>
      <c r="BD768" s="21"/>
      <c r="BE768" s="21"/>
      <c r="BF768" s="21"/>
      <c r="BG768" s="21"/>
      <c r="BH768" s="21"/>
      <c r="BI768" s="21"/>
      <c r="BJ768" s="21"/>
      <c r="BK768" s="21"/>
      <c r="BL768" s="21"/>
      <c r="BM768" s="21"/>
      <c r="BN768" s="21"/>
      <c r="BO768" s="21"/>
      <c r="BP768" s="21"/>
      <c r="BQ768" s="21"/>
      <c r="BR768" s="21"/>
      <c r="BS768" s="21"/>
      <c r="BT768" s="21"/>
      <c r="BU768" s="21"/>
      <c r="BV768" s="21"/>
      <c r="BW768" s="21"/>
      <c r="BX768" s="21"/>
      <c r="BY768" s="21"/>
      <c r="BZ768" s="21"/>
      <c r="CA768" s="21"/>
    </row>
    <row r="769" spans="1:79" ht="15.75" customHeight="1" x14ac:dyDescent="0.2">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c r="AA769" s="21"/>
      <c r="AB769" s="21"/>
      <c r="AC769" s="21"/>
      <c r="AD769" s="21"/>
      <c r="AE769" s="21"/>
      <c r="AF769" s="21"/>
      <c r="AG769" s="21"/>
      <c r="AH769" s="21"/>
      <c r="AI769" s="21"/>
      <c r="AJ769" s="21"/>
      <c r="AK769" s="21"/>
      <c r="AL769" s="21"/>
      <c r="AM769" s="21"/>
      <c r="AN769" s="21"/>
      <c r="AO769" s="21"/>
      <c r="AP769" s="21"/>
      <c r="AQ769" s="21"/>
      <c r="AR769" s="21"/>
      <c r="AS769" s="21"/>
      <c r="AT769" s="21"/>
      <c r="AU769" s="21"/>
      <c r="AV769" s="21"/>
      <c r="AW769" s="21"/>
      <c r="AX769" s="21"/>
      <c r="AY769" s="21"/>
      <c r="AZ769" s="21"/>
      <c r="BA769" s="21"/>
      <c r="BB769" s="21"/>
      <c r="BC769" s="21"/>
      <c r="BD769" s="21"/>
      <c r="BE769" s="21"/>
      <c r="BF769" s="21"/>
      <c r="BG769" s="21"/>
      <c r="BH769" s="21"/>
      <c r="BI769" s="21"/>
      <c r="BJ769" s="21"/>
      <c r="BK769" s="21"/>
      <c r="BL769" s="21"/>
      <c r="BM769" s="21"/>
      <c r="BN769" s="21"/>
      <c r="BO769" s="21"/>
      <c r="BP769" s="21"/>
      <c r="BQ769" s="21"/>
      <c r="BR769" s="21"/>
      <c r="BS769" s="21"/>
      <c r="BT769" s="21"/>
      <c r="BU769" s="21"/>
      <c r="BV769" s="21"/>
      <c r="BW769" s="21"/>
      <c r="BX769" s="21"/>
      <c r="BY769" s="21"/>
      <c r="BZ769" s="21"/>
      <c r="CA769" s="21"/>
    </row>
    <row r="770" spans="1:79" ht="15.75" customHeight="1" x14ac:dyDescent="0.2">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c r="AA770" s="21"/>
      <c r="AB770" s="21"/>
      <c r="AC770" s="21"/>
      <c r="AD770" s="21"/>
      <c r="AE770" s="21"/>
      <c r="AF770" s="21"/>
      <c r="AG770" s="21"/>
      <c r="AH770" s="21"/>
      <c r="AI770" s="21"/>
      <c r="AJ770" s="21"/>
      <c r="AK770" s="21"/>
      <c r="AL770" s="21"/>
      <c r="AM770" s="21"/>
      <c r="AN770" s="21"/>
      <c r="AO770" s="21"/>
      <c r="AP770" s="21"/>
      <c r="AQ770" s="21"/>
      <c r="AR770" s="21"/>
      <c r="AS770" s="21"/>
      <c r="AT770" s="21"/>
      <c r="AU770" s="21"/>
      <c r="AV770" s="21"/>
      <c r="AW770" s="21"/>
      <c r="AX770" s="21"/>
      <c r="AY770" s="21"/>
      <c r="AZ770" s="21"/>
      <c r="BA770" s="21"/>
      <c r="BB770" s="21"/>
      <c r="BC770" s="21"/>
      <c r="BD770" s="21"/>
      <c r="BE770" s="21"/>
      <c r="BF770" s="21"/>
      <c r="BG770" s="21"/>
      <c r="BH770" s="21"/>
      <c r="BI770" s="21"/>
      <c r="BJ770" s="21"/>
      <c r="BK770" s="21"/>
      <c r="BL770" s="21"/>
      <c r="BM770" s="21"/>
      <c r="BN770" s="21"/>
      <c r="BO770" s="21"/>
      <c r="BP770" s="21"/>
      <c r="BQ770" s="21"/>
      <c r="BR770" s="21"/>
      <c r="BS770" s="21"/>
      <c r="BT770" s="21"/>
      <c r="BU770" s="21"/>
      <c r="BV770" s="21"/>
      <c r="BW770" s="21"/>
      <c r="BX770" s="21"/>
      <c r="BY770" s="21"/>
      <c r="BZ770" s="21"/>
      <c r="CA770" s="21"/>
    </row>
    <row r="771" spans="1:79" ht="15.75" customHeight="1" x14ac:dyDescent="0.2">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c r="AA771" s="21"/>
      <c r="AB771" s="21"/>
      <c r="AC771" s="21"/>
      <c r="AD771" s="21"/>
      <c r="AE771" s="21"/>
      <c r="AF771" s="21"/>
      <c r="AG771" s="21"/>
      <c r="AH771" s="21"/>
      <c r="AI771" s="21"/>
      <c r="AJ771" s="21"/>
      <c r="AK771" s="21"/>
      <c r="AL771" s="21"/>
      <c r="AM771" s="21"/>
      <c r="AN771" s="21"/>
      <c r="AO771" s="21"/>
      <c r="AP771" s="21"/>
      <c r="AQ771" s="21"/>
      <c r="AR771" s="21"/>
      <c r="AS771" s="21"/>
      <c r="AT771" s="21"/>
      <c r="AU771" s="21"/>
      <c r="AV771" s="21"/>
      <c r="AW771" s="21"/>
      <c r="AX771" s="21"/>
      <c r="AY771" s="21"/>
      <c r="AZ771" s="21"/>
      <c r="BA771" s="21"/>
      <c r="BB771" s="21"/>
      <c r="BC771" s="21"/>
      <c r="BD771" s="21"/>
      <c r="BE771" s="21"/>
      <c r="BF771" s="21"/>
      <c r="BG771" s="21"/>
      <c r="BH771" s="21"/>
      <c r="BI771" s="21"/>
      <c r="BJ771" s="21"/>
      <c r="BK771" s="21"/>
      <c r="BL771" s="21"/>
      <c r="BM771" s="21"/>
      <c r="BN771" s="21"/>
      <c r="BO771" s="21"/>
      <c r="BP771" s="21"/>
      <c r="BQ771" s="21"/>
      <c r="BR771" s="21"/>
      <c r="BS771" s="21"/>
      <c r="BT771" s="21"/>
      <c r="BU771" s="21"/>
      <c r="BV771" s="21"/>
      <c r="BW771" s="21"/>
      <c r="BX771" s="21"/>
      <c r="BY771" s="21"/>
      <c r="BZ771" s="21"/>
      <c r="CA771" s="21"/>
    </row>
    <row r="772" spans="1:79" ht="15.75" customHeight="1" x14ac:dyDescent="0.2">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c r="AA772" s="21"/>
      <c r="AB772" s="21"/>
      <c r="AC772" s="21"/>
      <c r="AD772" s="21"/>
      <c r="AE772" s="21"/>
      <c r="AF772" s="21"/>
      <c r="AG772" s="21"/>
      <c r="AH772" s="21"/>
      <c r="AI772" s="21"/>
      <c r="AJ772" s="21"/>
      <c r="AK772" s="21"/>
      <c r="AL772" s="21"/>
      <c r="AM772" s="21"/>
      <c r="AN772" s="21"/>
      <c r="AO772" s="21"/>
      <c r="AP772" s="21"/>
      <c r="AQ772" s="21"/>
      <c r="AR772" s="21"/>
      <c r="AS772" s="21"/>
      <c r="AT772" s="21"/>
      <c r="AU772" s="21"/>
      <c r="AV772" s="21"/>
      <c r="AW772" s="21"/>
      <c r="AX772" s="21"/>
      <c r="AY772" s="21"/>
      <c r="AZ772" s="21"/>
      <c r="BA772" s="21"/>
      <c r="BB772" s="21"/>
      <c r="BC772" s="21"/>
      <c r="BD772" s="21"/>
      <c r="BE772" s="21"/>
      <c r="BF772" s="21"/>
      <c r="BG772" s="21"/>
      <c r="BH772" s="21"/>
      <c r="BI772" s="21"/>
      <c r="BJ772" s="21"/>
      <c r="BK772" s="21"/>
      <c r="BL772" s="21"/>
      <c r="BM772" s="21"/>
      <c r="BN772" s="21"/>
      <c r="BO772" s="21"/>
      <c r="BP772" s="21"/>
      <c r="BQ772" s="21"/>
      <c r="BR772" s="21"/>
      <c r="BS772" s="21"/>
      <c r="BT772" s="21"/>
      <c r="BU772" s="21"/>
      <c r="BV772" s="21"/>
      <c r="BW772" s="21"/>
      <c r="BX772" s="21"/>
      <c r="BY772" s="21"/>
      <c r="BZ772" s="21"/>
      <c r="CA772" s="21"/>
    </row>
    <row r="773" spans="1:79" ht="15.75" customHeight="1" x14ac:dyDescent="0.2">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c r="AA773" s="21"/>
      <c r="AB773" s="21"/>
      <c r="AC773" s="21"/>
      <c r="AD773" s="21"/>
      <c r="AE773" s="21"/>
      <c r="AF773" s="21"/>
      <c r="AG773" s="21"/>
      <c r="AH773" s="21"/>
      <c r="AI773" s="21"/>
      <c r="AJ773" s="21"/>
      <c r="AK773" s="21"/>
      <c r="AL773" s="21"/>
      <c r="AM773" s="21"/>
      <c r="AN773" s="21"/>
      <c r="AO773" s="21"/>
      <c r="AP773" s="21"/>
      <c r="AQ773" s="21"/>
      <c r="AR773" s="21"/>
      <c r="AS773" s="21"/>
      <c r="AT773" s="21"/>
      <c r="AU773" s="21"/>
      <c r="AV773" s="21"/>
      <c r="AW773" s="21"/>
      <c r="AX773" s="21"/>
      <c r="AY773" s="21"/>
      <c r="AZ773" s="21"/>
      <c r="BA773" s="21"/>
      <c r="BB773" s="21"/>
      <c r="BC773" s="21"/>
      <c r="BD773" s="21"/>
      <c r="BE773" s="21"/>
      <c r="BF773" s="21"/>
      <c r="BG773" s="21"/>
      <c r="BH773" s="21"/>
      <c r="BI773" s="21"/>
      <c r="BJ773" s="21"/>
      <c r="BK773" s="21"/>
      <c r="BL773" s="21"/>
      <c r="BM773" s="21"/>
      <c r="BN773" s="21"/>
      <c r="BO773" s="21"/>
      <c r="BP773" s="21"/>
      <c r="BQ773" s="21"/>
      <c r="BR773" s="21"/>
      <c r="BS773" s="21"/>
      <c r="BT773" s="21"/>
      <c r="BU773" s="21"/>
      <c r="BV773" s="21"/>
      <c r="BW773" s="21"/>
      <c r="BX773" s="21"/>
      <c r="BY773" s="21"/>
      <c r="BZ773" s="21"/>
      <c r="CA773" s="21"/>
    </row>
    <row r="774" spans="1:79" ht="15.75" customHeight="1" x14ac:dyDescent="0.2">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c r="AA774" s="21"/>
      <c r="AB774" s="21"/>
      <c r="AC774" s="21"/>
      <c r="AD774" s="21"/>
      <c r="AE774" s="21"/>
      <c r="AF774" s="21"/>
      <c r="AG774" s="21"/>
      <c r="AH774" s="21"/>
      <c r="AI774" s="21"/>
      <c r="AJ774" s="21"/>
      <c r="AK774" s="21"/>
      <c r="AL774" s="21"/>
      <c r="AM774" s="21"/>
      <c r="AN774" s="21"/>
      <c r="AO774" s="21"/>
      <c r="AP774" s="21"/>
      <c r="AQ774" s="21"/>
      <c r="AR774" s="21"/>
      <c r="AS774" s="21"/>
      <c r="AT774" s="21"/>
      <c r="AU774" s="21"/>
      <c r="AV774" s="21"/>
      <c r="AW774" s="21"/>
      <c r="AX774" s="21"/>
      <c r="AY774" s="21"/>
      <c r="AZ774" s="21"/>
      <c r="BA774" s="21"/>
      <c r="BB774" s="21"/>
      <c r="BC774" s="21"/>
      <c r="BD774" s="21"/>
      <c r="BE774" s="21"/>
      <c r="BF774" s="21"/>
      <c r="BG774" s="21"/>
      <c r="BH774" s="21"/>
      <c r="BI774" s="21"/>
      <c r="BJ774" s="21"/>
      <c r="BK774" s="21"/>
      <c r="BL774" s="21"/>
      <c r="BM774" s="21"/>
      <c r="BN774" s="21"/>
      <c r="BO774" s="21"/>
      <c r="BP774" s="21"/>
      <c r="BQ774" s="21"/>
      <c r="BR774" s="21"/>
      <c r="BS774" s="21"/>
      <c r="BT774" s="21"/>
      <c r="BU774" s="21"/>
      <c r="BV774" s="21"/>
      <c r="BW774" s="21"/>
      <c r="BX774" s="21"/>
      <c r="BY774" s="21"/>
      <c r="BZ774" s="21"/>
      <c r="CA774" s="21"/>
    </row>
    <row r="775" spans="1:79" ht="15.75" customHeight="1" x14ac:dyDescent="0.2">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c r="AA775" s="21"/>
      <c r="AB775" s="21"/>
      <c r="AC775" s="21"/>
      <c r="AD775" s="21"/>
      <c r="AE775" s="21"/>
      <c r="AF775" s="21"/>
      <c r="AG775" s="21"/>
      <c r="AH775" s="21"/>
      <c r="AI775" s="21"/>
      <c r="AJ775" s="21"/>
      <c r="AK775" s="21"/>
      <c r="AL775" s="21"/>
      <c r="AM775" s="21"/>
      <c r="AN775" s="21"/>
      <c r="AO775" s="21"/>
      <c r="AP775" s="21"/>
      <c r="AQ775" s="21"/>
      <c r="AR775" s="21"/>
      <c r="AS775" s="21"/>
      <c r="AT775" s="21"/>
      <c r="AU775" s="21"/>
      <c r="AV775" s="21"/>
      <c r="AW775" s="21"/>
      <c r="AX775" s="21"/>
      <c r="AY775" s="21"/>
      <c r="AZ775" s="21"/>
      <c r="BA775" s="21"/>
      <c r="BB775" s="21"/>
      <c r="BC775" s="21"/>
      <c r="BD775" s="21"/>
      <c r="BE775" s="21"/>
      <c r="BF775" s="21"/>
      <c r="BG775" s="21"/>
      <c r="BH775" s="21"/>
      <c r="BI775" s="21"/>
      <c r="BJ775" s="21"/>
      <c r="BK775" s="21"/>
      <c r="BL775" s="21"/>
      <c r="BM775" s="21"/>
      <c r="BN775" s="21"/>
      <c r="BO775" s="21"/>
      <c r="BP775" s="21"/>
      <c r="BQ775" s="21"/>
      <c r="BR775" s="21"/>
      <c r="BS775" s="21"/>
      <c r="BT775" s="21"/>
      <c r="BU775" s="21"/>
      <c r="BV775" s="21"/>
      <c r="BW775" s="21"/>
      <c r="BX775" s="21"/>
      <c r="BY775" s="21"/>
      <c r="BZ775" s="21"/>
      <c r="CA775" s="21"/>
    </row>
    <row r="776" spans="1:79" ht="15.75" customHeight="1" x14ac:dyDescent="0.2">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c r="AA776" s="21"/>
      <c r="AB776" s="21"/>
      <c r="AC776" s="21"/>
      <c r="AD776" s="21"/>
      <c r="AE776" s="21"/>
      <c r="AF776" s="21"/>
      <c r="AG776" s="21"/>
      <c r="AH776" s="21"/>
      <c r="AI776" s="21"/>
      <c r="AJ776" s="21"/>
      <c r="AK776" s="21"/>
      <c r="AL776" s="21"/>
      <c r="AM776" s="21"/>
      <c r="AN776" s="21"/>
      <c r="AO776" s="21"/>
      <c r="AP776" s="21"/>
      <c r="AQ776" s="21"/>
      <c r="AR776" s="21"/>
      <c r="AS776" s="21"/>
      <c r="AT776" s="21"/>
      <c r="AU776" s="21"/>
      <c r="AV776" s="21"/>
      <c r="AW776" s="21"/>
      <c r="AX776" s="21"/>
      <c r="AY776" s="21"/>
      <c r="AZ776" s="21"/>
      <c r="BA776" s="21"/>
      <c r="BB776" s="21"/>
      <c r="BC776" s="21"/>
      <c r="BD776" s="21"/>
      <c r="BE776" s="21"/>
      <c r="BF776" s="21"/>
      <c r="BG776" s="21"/>
      <c r="BH776" s="21"/>
      <c r="BI776" s="21"/>
      <c r="BJ776" s="21"/>
      <c r="BK776" s="21"/>
      <c r="BL776" s="21"/>
      <c r="BM776" s="21"/>
      <c r="BN776" s="21"/>
      <c r="BO776" s="21"/>
      <c r="BP776" s="21"/>
      <c r="BQ776" s="21"/>
      <c r="BR776" s="21"/>
      <c r="BS776" s="21"/>
      <c r="BT776" s="21"/>
      <c r="BU776" s="21"/>
      <c r="BV776" s="21"/>
      <c r="BW776" s="21"/>
      <c r="BX776" s="21"/>
      <c r="BY776" s="21"/>
      <c r="BZ776" s="21"/>
      <c r="CA776" s="21"/>
    </row>
    <row r="777" spans="1:79" ht="15.75" customHeight="1" x14ac:dyDescent="0.2">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c r="AA777" s="21"/>
      <c r="AB777" s="21"/>
      <c r="AC777" s="21"/>
      <c r="AD777" s="21"/>
      <c r="AE777" s="21"/>
      <c r="AF777" s="21"/>
      <c r="AG777" s="21"/>
      <c r="AH777" s="21"/>
      <c r="AI777" s="21"/>
      <c r="AJ777" s="21"/>
      <c r="AK777" s="21"/>
      <c r="AL777" s="21"/>
      <c r="AM777" s="21"/>
      <c r="AN777" s="21"/>
      <c r="AO777" s="21"/>
      <c r="AP777" s="21"/>
      <c r="AQ777" s="21"/>
      <c r="AR777" s="21"/>
      <c r="AS777" s="21"/>
      <c r="AT777" s="21"/>
      <c r="AU777" s="21"/>
      <c r="AV777" s="21"/>
      <c r="AW777" s="21"/>
      <c r="AX777" s="21"/>
      <c r="AY777" s="21"/>
      <c r="AZ777" s="21"/>
      <c r="BA777" s="21"/>
      <c r="BB777" s="21"/>
      <c r="BC777" s="21"/>
      <c r="BD777" s="21"/>
      <c r="BE777" s="21"/>
      <c r="BF777" s="21"/>
      <c r="BG777" s="21"/>
      <c r="BH777" s="21"/>
      <c r="BI777" s="21"/>
      <c r="BJ777" s="21"/>
      <c r="BK777" s="21"/>
      <c r="BL777" s="21"/>
      <c r="BM777" s="21"/>
      <c r="BN777" s="21"/>
      <c r="BO777" s="21"/>
      <c r="BP777" s="21"/>
      <c r="BQ777" s="21"/>
      <c r="BR777" s="21"/>
      <c r="BS777" s="21"/>
      <c r="BT777" s="21"/>
      <c r="BU777" s="21"/>
      <c r="BV777" s="21"/>
      <c r="BW777" s="21"/>
      <c r="BX777" s="21"/>
      <c r="BY777" s="21"/>
      <c r="BZ777" s="21"/>
      <c r="CA777" s="21"/>
    </row>
    <row r="778" spans="1:79" ht="15.75" customHeight="1" x14ac:dyDescent="0.2">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1"/>
      <c r="AL778" s="21"/>
      <c r="AM778" s="21"/>
      <c r="AN778" s="21"/>
      <c r="AO778" s="21"/>
      <c r="AP778" s="21"/>
      <c r="AQ778" s="21"/>
      <c r="AR778" s="21"/>
      <c r="AS778" s="21"/>
      <c r="AT778" s="21"/>
      <c r="AU778" s="21"/>
      <c r="AV778" s="21"/>
      <c r="AW778" s="21"/>
      <c r="AX778" s="21"/>
      <c r="AY778" s="21"/>
      <c r="AZ778" s="21"/>
      <c r="BA778" s="21"/>
      <c r="BB778" s="21"/>
      <c r="BC778" s="21"/>
      <c r="BD778" s="21"/>
      <c r="BE778" s="21"/>
      <c r="BF778" s="21"/>
      <c r="BG778" s="21"/>
      <c r="BH778" s="21"/>
      <c r="BI778" s="21"/>
      <c r="BJ778" s="21"/>
      <c r="BK778" s="21"/>
      <c r="BL778" s="21"/>
      <c r="BM778" s="21"/>
      <c r="BN778" s="21"/>
      <c r="BO778" s="21"/>
      <c r="BP778" s="21"/>
      <c r="BQ778" s="21"/>
      <c r="BR778" s="21"/>
      <c r="BS778" s="21"/>
      <c r="BT778" s="21"/>
      <c r="BU778" s="21"/>
      <c r="BV778" s="21"/>
      <c r="BW778" s="21"/>
      <c r="BX778" s="21"/>
      <c r="BY778" s="21"/>
      <c r="BZ778" s="21"/>
      <c r="CA778" s="21"/>
    </row>
    <row r="779" spans="1:79" ht="15.75" customHeight="1" x14ac:dyDescent="0.2">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21"/>
      <c r="AY779" s="21"/>
      <c r="AZ779" s="21"/>
      <c r="BA779" s="21"/>
      <c r="BB779" s="21"/>
      <c r="BC779" s="21"/>
      <c r="BD779" s="21"/>
      <c r="BE779" s="21"/>
      <c r="BF779" s="21"/>
      <c r="BG779" s="21"/>
      <c r="BH779" s="21"/>
      <c r="BI779" s="21"/>
      <c r="BJ779" s="21"/>
      <c r="BK779" s="21"/>
      <c r="BL779" s="21"/>
      <c r="BM779" s="21"/>
      <c r="BN779" s="21"/>
      <c r="BO779" s="21"/>
      <c r="BP779" s="21"/>
      <c r="BQ779" s="21"/>
      <c r="BR779" s="21"/>
      <c r="BS779" s="21"/>
      <c r="BT779" s="21"/>
      <c r="BU779" s="21"/>
      <c r="BV779" s="21"/>
      <c r="BW779" s="21"/>
      <c r="BX779" s="21"/>
      <c r="BY779" s="21"/>
      <c r="BZ779" s="21"/>
      <c r="CA779" s="21"/>
    </row>
    <row r="780" spans="1:79" ht="15.75" customHeight="1" x14ac:dyDescent="0.2">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c r="AA780" s="21"/>
      <c r="AB780" s="21"/>
      <c r="AC780" s="21"/>
      <c r="AD780" s="21"/>
      <c r="AE780" s="21"/>
      <c r="AF780" s="21"/>
      <c r="AG780" s="21"/>
      <c r="AH780" s="21"/>
      <c r="AI780" s="21"/>
      <c r="AJ780" s="21"/>
      <c r="AK780" s="21"/>
      <c r="AL780" s="21"/>
      <c r="AM780" s="21"/>
      <c r="AN780" s="21"/>
      <c r="AO780" s="21"/>
      <c r="AP780" s="21"/>
      <c r="AQ780" s="21"/>
      <c r="AR780" s="21"/>
      <c r="AS780" s="21"/>
      <c r="AT780" s="21"/>
      <c r="AU780" s="21"/>
      <c r="AV780" s="21"/>
      <c r="AW780" s="21"/>
      <c r="AX780" s="21"/>
      <c r="AY780" s="21"/>
      <c r="AZ780" s="21"/>
      <c r="BA780" s="21"/>
      <c r="BB780" s="21"/>
      <c r="BC780" s="21"/>
      <c r="BD780" s="21"/>
      <c r="BE780" s="21"/>
      <c r="BF780" s="21"/>
      <c r="BG780" s="21"/>
      <c r="BH780" s="21"/>
      <c r="BI780" s="21"/>
      <c r="BJ780" s="21"/>
      <c r="BK780" s="21"/>
      <c r="BL780" s="21"/>
      <c r="BM780" s="21"/>
      <c r="BN780" s="21"/>
      <c r="BO780" s="21"/>
      <c r="BP780" s="21"/>
      <c r="BQ780" s="21"/>
      <c r="BR780" s="21"/>
      <c r="BS780" s="21"/>
      <c r="BT780" s="21"/>
      <c r="BU780" s="21"/>
      <c r="BV780" s="21"/>
      <c r="BW780" s="21"/>
      <c r="BX780" s="21"/>
      <c r="BY780" s="21"/>
      <c r="BZ780" s="21"/>
      <c r="CA780" s="21"/>
    </row>
    <row r="781" spans="1:79" ht="15.75" customHeight="1" x14ac:dyDescent="0.2">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c r="AA781" s="21"/>
      <c r="AB781" s="21"/>
      <c r="AC781" s="21"/>
      <c r="AD781" s="21"/>
      <c r="AE781" s="21"/>
      <c r="AF781" s="21"/>
      <c r="AG781" s="21"/>
      <c r="AH781" s="21"/>
      <c r="AI781" s="21"/>
      <c r="AJ781" s="21"/>
      <c r="AK781" s="21"/>
      <c r="AL781" s="21"/>
      <c r="AM781" s="21"/>
      <c r="AN781" s="21"/>
      <c r="AO781" s="21"/>
      <c r="AP781" s="21"/>
      <c r="AQ781" s="21"/>
      <c r="AR781" s="21"/>
      <c r="AS781" s="21"/>
      <c r="AT781" s="21"/>
      <c r="AU781" s="21"/>
      <c r="AV781" s="21"/>
      <c r="AW781" s="21"/>
      <c r="AX781" s="21"/>
      <c r="AY781" s="21"/>
      <c r="AZ781" s="21"/>
      <c r="BA781" s="21"/>
      <c r="BB781" s="21"/>
      <c r="BC781" s="21"/>
      <c r="BD781" s="21"/>
      <c r="BE781" s="21"/>
      <c r="BF781" s="21"/>
      <c r="BG781" s="21"/>
      <c r="BH781" s="21"/>
      <c r="BI781" s="21"/>
      <c r="BJ781" s="21"/>
      <c r="BK781" s="21"/>
      <c r="BL781" s="21"/>
      <c r="BM781" s="21"/>
      <c r="BN781" s="21"/>
      <c r="BO781" s="21"/>
      <c r="BP781" s="21"/>
      <c r="BQ781" s="21"/>
      <c r="BR781" s="21"/>
      <c r="BS781" s="21"/>
      <c r="BT781" s="21"/>
      <c r="BU781" s="21"/>
      <c r="BV781" s="21"/>
      <c r="BW781" s="21"/>
      <c r="BX781" s="21"/>
      <c r="BY781" s="21"/>
      <c r="BZ781" s="21"/>
      <c r="CA781" s="21"/>
    </row>
    <row r="782" spans="1:79" ht="15.75" customHeight="1" x14ac:dyDescent="0.2">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c r="AA782" s="21"/>
      <c r="AB782" s="21"/>
      <c r="AC782" s="21"/>
      <c r="AD782" s="21"/>
      <c r="AE782" s="21"/>
      <c r="AF782" s="21"/>
      <c r="AG782" s="21"/>
      <c r="AH782" s="21"/>
      <c r="AI782" s="21"/>
      <c r="AJ782" s="21"/>
      <c r="AK782" s="21"/>
      <c r="AL782" s="21"/>
      <c r="AM782" s="21"/>
      <c r="AN782" s="21"/>
      <c r="AO782" s="21"/>
      <c r="AP782" s="21"/>
      <c r="AQ782" s="21"/>
      <c r="AR782" s="21"/>
      <c r="AS782" s="21"/>
      <c r="AT782" s="21"/>
      <c r="AU782" s="21"/>
      <c r="AV782" s="21"/>
      <c r="AW782" s="21"/>
      <c r="AX782" s="21"/>
      <c r="AY782" s="21"/>
      <c r="AZ782" s="21"/>
      <c r="BA782" s="21"/>
      <c r="BB782" s="21"/>
      <c r="BC782" s="21"/>
      <c r="BD782" s="21"/>
      <c r="BE782" s="21"/>
      <c r="BF782" s="21"/>
      <c r="BG782" s="21"/>
      <c r="BH782" s="21"/>
      <c r="BI782" s="21"/>
      <c r="BJ782" s="21"/>
      <c r="BK782" s="21"/>
      <c r="BL782" s="21"/>
      <c r="BM782" s="21"/>
      <c r="BN782" s="21"/>
      <c r="BO782" s="21"/>
      <c r="BP782" s="21"/>
      <c r="BQ782" s="21"/>
      <c r="BR782" s="21"/>
      <c r="BS782" s="21"/>
      <c r="BT782" s="21"/>
      <c r="BU782" s="21"/>
      <c r="BV782" s="21"/>
      <c r="BW782" s="21"/>
      <c r="BX782" s="21"/>
      <c r="BY782" s="21"/>
      <c r="BZ782" s="21"/>
      <c r="CA782" s="21"/>
    </row>
    <row r="783" spans="1:79" ht="15.75" customHeight="1" x14ac:dyDescent="0.2">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c r="AA783" s="21"/>
      <c r="AB783" s="21"/>
      <c r="AC783" s="21"/>
      <c r="AD783" s="21"/>
      <c r="AE783" s="21"/>
      <c r="AF783" s="21"/>
      <c r="AG783" s="21"/>
      <c r="AH783" s="21"/>
      <c r="AI783" s="21"/>
      <c r="AJ783" s="21"/>
      <c r="AK783" s="21"/>
      <c r="AL783" s="21"/>
      <c r="AM783" s="21"/>
      <c r="AN783" s="21"/>
      <c r="AO783" s="21"/>
      <c r="AP783" s="21"/>
      <c r="AQ783" s="21"/>
      <c r="AR783" s="21"/>
      <c r="AS783" s="21"/>
      <c r="AT783" s="21"/>
      <c r="AU783" s="21"/>
      <c r="AV783" s="21"/>
      <c r="AW783" s="21"/>
      <c r="AX783" s="21"/>
      <c r="AY783" s="21"/>
      <c r="AZ783" s="21"/>
      <c r="BA783" s="21"/>
      <c r="BB783" s="21"/>
      <c r="BC783" s="21"/>
      <c r="BD783" s="21"/>
      <c r="BE783" s="21"/>
      <c r="BF783" s="21"/>
      <c r="BG783" s="21"/>
      <c r="BH783" s="21"/>
      <c r="BI783" s="21"/>
      <c r="BJ783" s="21"/>
      <c r="BK783" s="21"/>
      <c r="BL783" s="21"/>
      <c r="BM783" s="21"/>
      <c r="BN783" s="21"/>
      <c r="BO783" s="21"/>
      <c r="BP783" s="21"/>
      <c r="BQ783" s="21"/>
      <c r="BR783" s="21"/>
      <c r="BS783" s="21"/>
      <c r="BT783" s="21"/>
      <c r="BU783" s="21"/>
      <c r="BV783" s="21"/>
      <c r="BW783" s="21"/>
      <c r="BX783" s="21"/>
      <c r="BY783" s="21"/>
      <c r="BZ783" s="21"/>
      <c r="CA783" s="21"/>
    </row>
    <row r="784" spans="1:79" ht="15.75" customHeight="1" x14ac:dyDescent="0.2">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c r="AA784" s="21"/>
      <c r="AB784" s="21"/>
      <c r="AC784" s="21"/>
      <c r="AD784" s="21"/>
      <c r="AE784" s="21"/>
      <c r="AF784" s="21"/>
      <c r="AG784" s="21"/>
      <c r="AH784" s="21"/>
      <c r="AI784" s="21"/>
      <c r="AJ784" s="21"/>
      <c r="AK784" s="21"/>
      <c r="AL784" s="21"/>
      <c r="AM784" s="21"/>
      <c r="AN784" s="21"/>
      <c r="AO784" s="21"/>
      <c r="AP784" s="21"/>
      <c r="AQ784" s="21"/>
      <c r="AR784" s="21"/>
      <c r="AS784" s="21"/>
      <c r="AT784" s="21"/>
      <c r="AU784" s="21"/>
      <c r="AV784" s="21"/>
      <c r="AW784" s="21"/>
      <c r="AX784" s="21"/>
      <c r="AY784" s="21"/>
      <c r="AZ784" s="21"/>
      <c r="BA784" s="21"/>
      <c r="BB784" s="21"/>
      <c r="BC784" s="21"/>
      <c r="BD784" s="21"/>
      <c r="BE784" s="21"/>
      <c r="BF784" s="21"/>
      <c r="BG784" s="21"/>
      <c r="BH784" s="21"/>
      <c r="BI784" s="21"/>
      <c r="BJ784" s="21"/>
      <c r="BK784" s="21"/>
      <c r="BL784" s="21"/>
      <c r="BM784" s="21"/>
      <c r="BN784" s="21"/>
      <c r="BO784" s="21"/>
      <c r="BP784" s="21"/>
      <c r="BQ784" s="21"/>
      <c r="BR784" s="21"/>
      <c r="BS784" s="21"/>
      <c r="BT784" s="21"/>
      <c r="BU784" s="21"/>
      <c r="BV784" s="21"/>
      <c r="BW784" s="21"/>
      <c r="BX784" s="21"/>
      <c r="BY784" s="21"/>
      <c r="BZ784" s="21"/>
      <c r="CA784" s="21"/>
    </row>
    <row r="785" spans="1:79" ht="15.75" customHeight="1" x14ac:dyDescent="0.2">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c r="AA785" s="21"/>
      <c r="AB785" s="21"/>
      <c r="AC785" s="21"/>
      <c r="AD785" s="21"/>
      <c r="AE785" s="21"/>
      <c r="AF785" s="21"/>
      <c r="AG785" s="21"/>
      <c r="AH785" s="21"/>
      <c r="AI785" s="21"/>
      <c r="AJ785" s="21"/>
      <c r="AK785" s="21"/>
      <c r="AL785" s="21"/>
      <c r="AM785" s="21"/>
      <c r="AN785" s="21"/>
      <c r="AO785" s="21"/>
      <c r="AP785" s="21"/>
      <c r="AQ785" s="21"/>
      <c r="AR785" s="21"/>
      <c r="AS785" s="21"/>
      <c r="AT785" s="21"/>
      <c r="AU785" s="21"/>
      <c r="AV785" s="21"/>
      <c r="AW785" s="21"/>
      <c r="AX785" s="21"/>
      <c r="AY785" s="21"/>
      <c r="AZ785" s="21"/>
      <c r="BA785" s="21"/>
      <c r="BB785" s="21"/>
      <c r="BC785" s="21"/>
      <c r="BD785" s="21"/>
      <c r="BE785" s="21"/>
      <c r="BF785" s="21"/>
      <c r="BG785" s="21"/>
      <c r="BH785" s="21"/>
      <c r="BI785" s="21"/>
      <c r="BJ785" s="21"/>
      <c r="BK785" s="21"/>
      <c r="BL785" s="21"/>
      <c r="BM785" s="21"/>
      <c r="BN785" s="21"/>
      <c r="BO785" s="21"/>
      <c r="BP785" s="21"/>
      <c r="BQ785" s="21"/>
      <c r="BR785" s="21"/>
      <c r="BS785" s="21"/>
      <c r="BT785" s="21"/>
      <c r="BU785" s="21"/>
      <c r="BV785" s="21"/>
      <c r="BW785" s="21"/>
      <c r="BX785" s="21"/>
      <c r="BY785" s="21"/>
      <c r="BZ785" s="21"/>
      <c r="CA785" s="21"/>
    </row>
    <row r="786" spans="1:79" ht="15.75" customHeight="1" x14ac:dyDescent="0.2">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1"/>
      <c r="AL786" s="21"/>
      <c r="AM786" s="21"/>
      <c r="AN786" s="21"/>
      <c r="AO786" s="21"/>
      <c r="AP786" s="21"/>
      <c r="AQ786" s="21"/>
      <c r="AR786" s="21"/>
      <c r="AS786" s="21"/>
      <c r="AT786" s="21"/>
      <c r="AU786" s="21"/>
      <c r="AV786" s="21"/>
      <c r="AW786" s="21"/>
      <c r="AX786" s="21"/>
      <c r="AY786" s="21"/>
      <c r="AZ786" s="21"/>
      <c r="BA786" s="21"/>
      <c r="BB786" s="21"/>
      <c r="BC786" s="21"/>
      <c r="BD786" s="21"/>
      <c r="BE786" s="21"/>
      <c r="BF786" s="21"/>
      <c r="BG786" s="21"/>
      <c r="BH786" s="21"/>
      <c r="BI786" s="21"/>
      <c r="BJ786" s="21"/>
      <c r="BK786" s="21"/>
      <c r="BL786" s="21"/>
      <c r="BM786" s="21"/>
      <c r="BN786" s="21"/>
      <c r="BO786" s="21"/>
      <c r="BP786" s="21"/>
      <c r="BQ786" s="21"/>
      <c r="BR786" s="21"/>
      <c r="BS786" s="21"/>
      <c r="BT786" s="21"/>
      <c r="BU786" s="21"/>
      <c r="BV786" s="21"/>
      <c r="BW786" s="21"/>
      <c r="BX786" s="21"/>
      <c r="BY786" s="21"/>
      <c r="BZ786" s="21"/>
      <c r="CA786" s="21"/>
    </row>
    <row r="787" spans="1:79" ht="15.75" customHeight="1" x14ac:dyDescent="0.2">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c r="AA787" s="21"/>
      <c r="AB787" s="21"/>
      <c r="AC787" s="21"/>
      <c r="AD787" s="21"/>
      <c r="AE787" s="21"/>
      <c r="AF787" s="21"/>
      <c r="AG787" s="21"/>
      <c r="AH787" s="21"/>
      <c r="AI787" s="21"/>
      <c r="AJ787" s="21"/>
      <c r="AK787" s="21"/>
      <c r="AL787" s="21"/>
      <c r="AM787" s="21"/>
      <c r="AN787" s="21"/>
      <c r="AO787" s="21"/>
      <c r="AP787" s="21"/>
      <c r="AQ787" s="21"/>
      <c r="AR787" s="21"/>
      <c r="AS787" s="21"/>
      <c r="AT787" s="21"/>
      <c r="AU787" s="21"/>
      <c r="AV787" s="21"/>
      <c r="AW787" s="21"/>
      <c r="AX787" s="21"/>
      <c r="AY787" s="21"/>
      <c r="AZ787" s="21"/>
      <c r="BA787" s="21"/>
      <c r="BB787" s="21"/>
      <c r="BC787" s="21"/>
      <c r="BD787" s="21"/>
      <c r="BE787" s="21"/>
      <c r="BF787" s="21"/>
      <c r="BG787" s="21"/>
      <c r="BH787" s="21"/>
      <c r="BI787" s="21"/>
      <c r="BJ787" s="21"/>
      <c r="BK787" s="21"/>
      <c r="BL787" s="21"/>
      <c r="BM787" s="21"/>
      <c r="BN787" s="21"/>
      <c r="BO787" s="21"/>
      <c r="BP787" s="21"/>
      <c r="BQ787" s="21"/>
      <c r="BR787" s="21"/>
      <c r="BS787" s="21"/>
      <c r="BT787" s="21"/>
      <c r="BU787" s="21"/>
      <c r="BV787" s="21"/>
      <c r="BW787" s="21"/>
      <c r="BX787" s="21"/>
      <c r="BY787" s="21"/>
      <c r="BZ787" s="21"/>
      <c r="CA787" s="21"/>
    </row>
    <row r="788" spans="1:79" ht="15.75" customHeight="1" x14ac:dyDescent="0.2">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c r="AA788" s="21"/>
      <c r="AB788" s="21"/>
      <c r="AC788" s="21"/>
      <c r="AD788" s="21"/>
      <c r="AE788" s="21"/>
      <c r="AF788" s="21"/>
      <c r="AG788" s="21"/>
      <c r="AH788" s="21"/>
      <c r="AI788" s="21"/>
      <c r="AJ788" s="21"/>
      <c r="AK788" s="21"/>
      <c r="AL788" s="21"/>
      <c r="AM788" s="21"/>
      <c r="AN788" s="21"/>
      <c r="AO788" s="21"/>
      <c r="AP788" s="21"/>
      <c r="AQ788" s="21"/>
      <c r="AR788" s="21"/>
      <c r="AS788" s="21"/>
      <c r="AT788" s="21"/>
      <c r="AU788" s="21"/>
      <c r="AV788" s="21"/>
      <c r="AW788" s="21"/>
      <c r="AX788" s="21"/>
      <c r="AY788" s="21"/>
      <c r="AZ788" s="21"/>
      <c r="BA788" s="21"/>
      <c r="BB788" s="21"/>
      <c r="BC788" s="21"/>
      <c r="BD788" s="21"/>
      <c r="BE788" s="21"/>
      <c r="BF788" s="21"/>
      <c r="BG788" s="21"/>
      <c r="BH788" s="21"/>
      <c r="BI788" s="21"/>
      <c r="BJ788" s="21"/>
      <c r="BK788" s="21"/>
      <c r="BL788" s="21"/>
      <c r="BM788" s="21"/>
      <c r="BN788" s="21"/>
      <c r="BO788" s="21"/>
      <c r="BP788" s="21"/>
      <c r="BQ788" s="21"/>
      <c r="BR788" s="21"/>
      <c r="BS788" s="21"/>
      <c r="BT788" s="21"/>
      <c r="BU788" s="21"/>
      <c r="BV788" s="21"/>
      <c r="BW788" s="21"/>
      <c r="BX788" s="21"/>
      <c r="BY788" s="21"/>
      <c r="BZ788" s="21"/>
      <c r="CA788" s="21"/>
    </row>
    <row r="789" spans="1:79" ht="15.75" customHeight="1" x14ac:dyDescent="0.2">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c r="AA789" s="21"/>
      <c r="AB789" s="21"/>
      <c r="AC789" s="21"/>
      <c r="AD789" s="21"/>
      <c r="AE789" s="21"/>
      <c r="AF789" s="21"/>
      <c r="AG789" s="21"/>
      <c r="AH789" s="21"/>
      <c r="AI789" s="21"/>
      <c r="AJ789" s="21"/>
      <c r="AK789" s="21"/>
      <c r="AL789" s="21"/>
      <c r="AM789" s="21"/>
      <c r="AN789" s="21"/>
      <c r="AO789" s="21"/>
      <c r="AP789" s="21"/>
      <c r="AQ789" s="21"/>
      <c r="AR789" s="21"/>
      <c r="AS789" s="21"/>
      <c r="AT789" s="21"/>
      <c r="AU789" s="21"/>
      <c r="AV789" s="21"/>
      <c r="AW789" s="21"/>
      <c r="AX789" s="21"/>
      <c r="AY789" s="21"/>
      <c r="AZ789" s="21"/>
      <c r="BA789" s="21"/>
      <c r="BB789" s="21"/>
      <c r="BC789" s="21"/>
      <c r="BD789" s="21"/>
      <c r="BE789" s="21"/>
      <c r="BF789" s="21"/>
      <c r="BG789" s="21"/>
      <c r="BH789" s="21"/>
      <c r="BI789" s="21"/>
      <c r="BJ789" s="21"/>
      <c r="BK789" s="21"/>
      <c r="BL789" s="21"/>
      <c r="BM789" s="21"/>
      <c r="BN789" s="21"/>
      <c r="BO789" s="21"/>
      <c r="BP789" s="21"/>
      <c r="BQ789" s="21"/>
      <c r="BR789" s="21"/>
      <c r="BS789" s="21"/>
      <c r="BT789" s="21"/>
      <c r="BU789" s="21"/>
      <c r="BV789" s="21"/>
      <c r="BW789" s="21"/>
      <c r="BX789" s="21"/>
      <c r="BY789" s="21"/>
      <c r="BZ789" s="21"/>
      <c r="CA789" s="21"/>
    </row>
    <row r="790" spans="1:79" ht="15.75" customHeight="1" x14ac:dyDescent="0.2">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c r="AA790" s="21"/>
      <c r="AB790" s="21"/>
      <c r="AC790" s="21"/>
      <c r="AD790" s="21"/>
      <c r="AE790" s="21"/>
      <c r="AF790" s="21"/>
      <c r="AG790" s="21"/>
      <c r="AH790" s="21"/>
      <c r="AI790" s="21"/>
      <c r="AJ790" s="21"/>
      <c r="AK790" s="21"/>
      <c r="AL790" s="21"/>
      <c r="AM790" s="21"/>
      <c r="AN790" s="21"/>
      <c r="AO790" s="21"/>
      <c r="AP790" s="21"/>
      <c r="AQ790" s="21"/>
      <c r="AR790" s="21"/>
      <c r="AS790" s="21"/>
      <c r="AT790" s="21"/>
      <c r="AU790" s="21"/>
      <c r="AV790" s="21"/>
      <c r="AW790" s="21"/>
      <c r="AX790" s="21"/>
      <c r="AY790" s="21"/>
      <c r="AZ790" s="21"/>
      <c r="BA790" s="21"/>
      <c r="BB790" s="21"/>
      <c r="BC790" s="21"/>
      <c r="BD790" s="21"/>
      <c r="BE790" s="21"/>
      <c r="BF790" s="21"/>
      <c r="BG790" s="21"/>
      <c r="BH790" s="21"/>
      <c r="BI790" s="21"/>
      <c r="BJ790" s="21"/>
      <c r="BK790" s="21"/>
      <c r="BL790" s="21"/>
      <c r="BM790" s="21"/>
      <c r="BN790" s="21"/>
      <c r="BO790" s="21"/>
      <c r="BP790" s="21"/>
      <c r="BQ790" s="21"/>
      <c r="BR790" s="21"/>
      <c r="BS790" s="21"/>
      <c r="BT790" s="21"/>
      <c r="BU790" s="21"/>
      <c r="BV790" s="21"/>
      <c r="BW790" s="21"/>
      <c r="BX790" s="21"/>
      <c r="BY790" s="21"/>
      <c r="BZ790" s="21"/>
      <c r="CA790" s="21"/>
    </row>
    <row r="791" spans="1:79" ht="15.75" customHeight="1" x14ac:dyDescent="0.2">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c r="AA791" s="21"/>
      <c r="AB791" s="21"/>
      <c r="AC791" s="21"/>
      <c r="AD791" s="21"/>
      <c r="AE791" s="21"/>
      <c r="AF791" s="21"/>
      <c r="AG791" s="21"/>
      <c r="AH791" s="21"/>
      <c r="AI791" s="21"/>
      <c r="AJ791" s="21"/>
      <c r="AK791" s="21"/>
      <c r="AL791" s="21"/>
      <c r="AM791" s="21"/>
      <c r="AN791" s="21"/>
      <c r="AO791" s="21"/>
      <c r="AP791" s="21"/>
      <c r="AQ791" s="21"/>
      <c r="AR791" s="21"/>
      <c r="AS791" s="21"/>
      <c r="AT791" s="21"/>
      <c r="AU791" s="21"/>
      <c r="AV791" s="21"/>
      <c r="AW791" s="21"/>
      <c r="AX791" s="21"/>
      <c r="AY791" s="21"/>
      <c r="AZ791" s="21"/>
      <c r="BA791" s="21"/>
      <c r="BB791" s="21"/>
      <c r="BC791" s="21"/>
      <c r="BD791" s="21"/>
      <c r="BE791" s="21"/>
      <c r="BF791" s="21"/>
      <c r="BG791" s="21"/>
      <c r="BH791" s="21"/>
      <c r="BI791" s="21"/>
      <c r="BJ791" s="21"/>
      <c r="BK791" s="21"/>
      <c r="BL791" s="21"/>
      <c r="BM791" s="21"/>
      <c r="BN791" s="21"/>
      <c r="BO791" s="21"/>
      <c r="BP791" s="21"/>
      <c r="BQ791" s="21"/>
      <c r="BR791" s="21"/>
      <c r="BS791" s="21"/>
      <c r="BT791" s="21"/>
      <c r="BU791" s="21"/>
      <c r="BV791" s="21"/>
      <c r="BW791" s="21"/>
      <c r="BX791" s="21"/>
      <c r="BY791" s="21"/>
      <c r="BZ791" s="21"/>
      <c r="CA791" s="21"/>
    </row>
    <row r="792" spans="1:79" ht="15.75" customHeight="1" x14ac:dyDescent="0.2">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c r="AA792" s="21"/>
      <c r="AB792" s="21"/>
      <c r="AC792" s="21"/>
      <c r="AD792" s="21"/>
      <c r="AE792" s="21"/>
      <c r="AF792" s="21"/>
      <c r="AG792" s="21"/>
      <c r="AH792" s="21"/>
      <c r="AI792" s="21"/>
      <c r="AJ792" s="21"/>
      <c r="AK792" s="21"/>
      <c r="AL792" s="21"/>
      <c r="AM792" s="21"/>
      <c r="AN792" s="21"/>
      <c r="AO792" s="21"/>
      <c r="AP792" s="21"/>
      <c r="AQ792" s="21"/>
      <c r="AR792" s="21"/>
      <c r="AS792" s="21"/>
      <c r="AT792" s="21"/>
      <c r="AU792" s="21"/>
      <c r="AV792" s="21"/>
      <c r="AW792" s="21"/>
      <c r="AX792" s="21"/>
      <c r="AY792" s="21"/>
      <c r="AZ792" s="21"/>
      <c r="BA792" s="21"/>
      <c r="BB792" s="21"/>
      <c r="BC792" s="21"/>
      <c r="BD792" s="21"/>
      <c r="BE792" s="21"/>
      <c r="BF792" s="21"/>
      <c r="BG792" s="21"/>
      <c r="BH792" s="21"/>
      <c r="BI792" s="21"/>
      <c r="BJ792" s="21"/>
      <c r="BK792" s="21"/>
      <c r="BL792" s="21"/>
      <c r="BM792" s="21"/>
      <c r="BN792" s="21"/>
      <c r="BO792" s="21"/>
      <c r="BP792" s="21"/>
      <c r="BQ792" s="21"/>
      <c r="BR792" s="21"/>
      <c r="BS792" s="21"/>
      <c r="BT792" s="21"/>
      <c r="BU792" s="21"/>
      <c r="BV792" s="21"/>
      <c r="BW792" s="21"/>
      <c r="BX792" s="21"/>
      <c r="BY792" s="21"/>
      <c r="BZ792" s="21"/>
      <c r="CA792" s="21"/>
    </row>
    <row r="793" spans="1:79" ht="15.75" customHeight="1" x14ac:dyDescent="0.2">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c r="AA793" s="21"/>
      <c r="AB793" s="21"/>
      <c r="AC793" s="21"/>
      <c r="AD793" s="21"/>
      <c r="AE793" s="21"/>
      <c r="AF793" s="21"/>
      <c r="AG793" s="21"/>
      <c r="AH793" s="21"/>
      <c r="AI793" s="21"/>
      <c r="AJ793" s="21"/>
      <c r="AK793" s="21"/>
      <c r="AL793" s="21"/>
      <c r="AM793" s="21"/>
      <c r="AN793" s="21"/>
      <c r="AO793" s="21"/>
      <c r="AP793" s="21"/>
      <c r="AQ793" s="21"/>
      <c r="AR793" s="21"/>
      <c r="AS793" s="21"/>
      <c r="AT793" s="21"/>
      <c r="AU793" s="21"/>
      <c r="AV793" s="21"/>
      <c r="AW793" s="21"/>
      <c r="AX793" s="21"/>
      <c r="AY793" s="21"/>
      <c r="AZ793" s="21"/>
      <c r="BA793" s="21"/>
      <c r="BB793" s="21"/>
      <c r="BC793" s="21"/>
      <c r="BD793" s="21"/>
      <c r="BE793" s="21"/>
      <c r="BF793" s="21"/>
      <c r="BG793" s="21"/>
      <c r="BH793" s="21"/>
      <c r="BI793" s="21"/>
      <c r="BJ793" s="21"/>
      <c r="BK793" s="21"/>
      <c r="BL793" s="21"/>
      <c r="BM793" s="21"/>
      <c r="BN793" s="21"/>
      <c r="BO793" s="21"/>
      <c r="BP793" s="21"/>
      <c r="BQ793" s="21"/>
      <c r="BR793" s="21"/>
      <c r="BS793" s="21"/>
      <c r="BT793" s="21"/>
      <c r="BU793" s="21"/>
      <c r="BV793" s="21"/>
      <c r="BW793" s="21"/>
      <c r="BX793" s="21"/>
      <c r="BY793" s="21"/>
      <c r="BZ793" s="21"/>
      <c r="CA793" s="21"/>
    </row>
    <row r="794" spans="1:79" ht="15.75" customHeight="1" x14ac:dyDescent="0.2">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c r="AA794" s="21"/>
      <c r="AB794" s="21"/>
      <c r="AC794" s="21"/>
      <c r="AD794" s="21"/>
      <c r="AE794" s="21"/>
      <c r="AF794" s="21"/>
      <c r="AG794" s="21"/>
      <c r="AH794" s="21"/>
      <c r="AI794" s="21"/>
      <c r="AJ794" s="21"/>
      <c r="AK794" s="21"/>
      <c r="AL794" s="21"/>
      <c r="AM794" s="21"/>
      <c r="AN794" s="21"/>
      <c r="AO794" s="21"/>
      <c r="AP794" s="21"/>
      <c r="AQ794" s="21"/>
      <c r="AR794" s="21"/>
      <c r="AS794" s="21"/>
      <c r="AT794" s="21"/>
      <c r="AU794" s="21"/>
      <c r="AV794" s="21"/>
      <c r="AW794" s="21"/>
      <c r="AX794" s="21"/>
      <c r="AY794" s="21"/>
      <c r="AZ794" s="21"/>
      <c r="BA794" s="21"/>
      <c r="BB794" s="21"/>
      <c r="BC794" s="21"/>
      <c r="BD794" s="21"/>
      <c r="BE794" s="21"/>
      <c r="BF794" s="21"/>
      <c r="BG794" s="21"/>
      <c r="BH794" s="21"/>
      <c r="BI794" s="21"/>
      <c r="BJ794" s="21"/>
      <c r="BK794" s="21"/>
      <c r="BL794" s="21"/>
      <c r="BM794" s="21"/>
      <c r="BN794" s="21"/>
      <c r="BO794" s="21"/>
      <c r="BP794" s="21"/>
      <c r="BQ794" s="21"/>
      <c r="BR794" s="21"/>
      <c r="BS794" s="21"/>
      <c r="BT794" s="21"/>
      <c r="BU794" s="21"/>
      <c r="BV794" s="21"/>
      <c r="BW794" s="21"/>
      <c r="BX794" s="21"/>
      <c r="BY794" s="21"/>
      <c r="BZ794" s="21"/>
      <c r="CA794" s="21"/>
    </row>
    <row r="795" spans="1:79" ht="15.75" customHeight="1" x14ac:dyDescent="0.2">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c r="AA795" s="21"/>
      <c r="AB795" s="21"/>
      <c r="AC795" s="21"/>
      <c r="AD795" s="21"/>
      <c r="AE795" s="21"/>
      <c r="AF795" s="21"/>
      <c r="AG795" s="21"/>
      <c r="AH795" s="21"/>
      <c r="AI795" s="21"/>
      <c r="AJ795" s="21"/>
      <c r="AK795" s="21"/>
      <c r="AL795" s="21"/>
      <c r="AM795" s="21"/>
      <c r="AN795" s="21"/>
      <c r="AO795" s="21"/>
      <c r="AP795" s="21"/>
      <c r="AQ795" s="21"/>
      <c r="AR795" s="21"/>
      <c r="AS795" s="21"/>
      <c r="AT795" s="21"/>
      <c r="AU795" s="21"/>
      <c r="AV795" s="21"/>
      <c r="AW795" s="21"/>
      <c r="AX795" s="21"/>
      <c r="AY795" s="21"/>
      <c r="AZ795" s="21"/>
      <c r="BA795" s="21"/>
      <c r="BB795" s="21"/>
      <c r="BC795" s="21"/>
      <c r="BD795" s="21"/>
      <c r="BE795" s="21"/>
      <c r="BF795" s="21"/>
      <c r="BG795" s="21"/>
      <c r="BH795" s="21"/>
      <c r="BI795" s="21"/>
      <c r="BJ795" s="21"/>
      <c r="BK795" s="21"/>
      <c r="BL795" s="21"/>
      <c r="BM795" s="21"/>
      <c r="BN795" s="21"/>
      <c r="BO795" s="21"/>
      <c r="BP795" s="21"/>
      <c r="BQ795" s="21"/>
      <c r="BR795" s="21"/>
      <c r="BS795" s="21"/>
      <c r="BT795" s="21"/>
      <c r="BU795" s="21"/>
      <c r="BV795" s="21"/>
      <c r="BW795" s="21"/>
      <c r="BX795" s="21"/>
      <c r="BY795" s="21"/>
      <c r="BZ795" s="21"/>
      <c r="CA795" s="21"/>
    </row>
    <row r="796" spans="1:79" ht="15.75" customHeight="1" x14ac:dyDescent="0.2">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c r="AA796" s="21"/>
      <c r="AB796" s="21"/>
      <c r="AC796" s="21"/>
      <c r="AD796" s="21"/>
      <c r="AE796" s="21"/>
      <c r="AF796" s="21"/>
      <c r="AG796" s="21"/>
      <c r="AH796" s="21"/>
      <c r="AI796" s="21"/>
      <c r="AJ796" s="21"/>
      <c r="AK796" s="21"/>
      <c r="AL796" s="21"/>
      <c r="AM796" s="21"/>
      <c r="AN796" s="21"/>
      <c r="AO796" s="21"/>
      <c r="AP796" s="21"/>
      <c r="AQ796" s="21"/>
      <c r="AR796" s="21"/>
      <c r="AS796" s="21"/>
      <c r="AT796" s="21"/>
      <c r="AU796" s="21"/>
      <c r="AV796" s="21"/>
      <c r="AW796" s="21"/>
      <c r="AX796" s="21"/>
      <c r="AY796" s="21"/>
      <c r="AZ796" s="21"/>
      <c r="BA796" s="21"/>
      <c r="BB796" s="21"/>
      <c r="BC796" s="21"/>
      <c r="BD796" s="21"/>
      <c r="BE796" s="21"/>
      <c r="BF796" s="21"/>
      <c r="BG796" s="21"/>
      <c r="BH796" s="21"/>
      <c r="BI796" s="21"/>
      <c r="BJ796" s="21"/>
      <c r="BK796" s="21"/>
      <c r="BL796" s="21"/>
      <c r="BM796" s="21"/>
      <c r="BN796" s="21"/>
      <c r="BO796" s="21"/>
      <c r="BP796" s="21"/>
      <c r="BQ796" s="21"/>
      <c r="BR796" s="21"/>
      <c r="BS796" s="21"/>
      <c r="BT796" s="21"/>
      <c r="BU796" s="21"/>
      <c r="BV796" s="21"/>
      <c r="BW796" s="21"/>
      <c r="BX796" s="21"/>
      <c r="BY796" s="21"/>
      <c r="BZ796" s="21"/>
      <c r="CA796" s="21"/>
    </row>
    <row r="797" spans="1:79" ht="15.75" customHeight="1" x14ac:dyDescent="0.2">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c r="AA797" s="21"/>
      <c r="AB797" s="21"/>
      <c r="AC797" s="21"/>
      <c r="AD797" s="21"/>
      <c r="AE797" s="21"/>
      <c r="AF797" s="21"/>
      <c r="AG797" s="21"/>
      <c r="AH797" s="21"/>
      <c r="AI797" s="21"/>
      <c r="AJ797" s="21"/>
      <c r="AK797" s="21"/>
      <c r="AL797" s="21"/>
      <c r="AM797" s="21"/>
      <c r="AN797" s="21"/>
      <c r="AO797" s="21"/>
      <c r="AP797" s="21"/>
      <c r="AQ797" s="21"/>
      <c r="AR797" s="21"/>
      <c r="AS797" s="21"/>
      <c r="AT797" s="21"/>
      <c r="AU797" s="21"/>
      <c r="AV797" s="21"/>
      <c r="AW797" s="21"/>
      <c r="AX797" s="21"/>
      <c r="AY797" s="21"/>
      <c r="AZ797" s="21"/>
      <c r="BA797" s="21"/>
      <c r="BB797" s="21"/>
      <c r="BC797" s="21"/>
      <c r="BD797" s="21"/>
      <c r="BE797" s="21"/>
      <c r="BF797" s="21"/>
      <c r="BG797" s="21"/>
      <c r="BH797" s="21"/>
      <c r="BI797" s="21"/>
      <c r="BJ797" s="21"/>
      <c r="BK797" s="21"/>
      <c r="BL797" s="21"/>
      <c r="BM797" s="21"/>
      <c r="BN797" s="21"/>
      <c r="BO797" s="21"/>
      <c r="BP797" s="21"/>
      <c r="BQ797" s="21"/>
      <c r="BR797" s="21"/>
      <c r="BS797" s="21"/>
      <c r="BT797" s="21"/>
      <c r="BU797" s="21"/>
      <c r="BV797" s="21"/>
      <c r="BW797" s="21"/>
      <c r="BX797" s="21"/>
      <c r="BY797" s="21"/>
      <c r="BZ797" s="21"/>
      <c r="CA797" s="21"/>
    </row>
    <row r="798" spans="1:79" ht="15.75" customHeight="1" x14ac:dyDescent="0.2">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c r="AA798" s="21"/>
      <c r="AB798" s="21"/>
      <c r="AC798" s="21"/>
      <c r="AD798" s="21"/>
      <c r="AE798" s="21"/>
      <c r="AF798" s="21"/>
      <c r="AG798" s="21"/>
      <c r="AH798" s="21"/>
      <c r="AI798" s="21"/>
      <c r="AJ798" s="21"/>
      <c r="AK798" s="21"/>
      <c r="AL798" s="21"/>
      <c r="AM798" s="21"/>
      <c r="AN798" s="21"/>
      <c r="AO798" s="21"/>
      <c r="AP798" s="21"/>
      <c r="AQ798" s="21"/>
      <c r="AR798" s="21"/>
      <c r="AS798" s="21"/>
      <c r="AT798" s="21"/>
      <c r="AU798" s="21"/>
      <c r="AV798" s="21"/>
      <c r="AW798" s="21"/>
      <c r="AX798" s="21"/>
      <c r="AY798" s="21"/>
      <c r="AZ798" s="21"/>
      <c r="BA798" s="21"/>
      <c r="BB798" s="21"/>
      <c r="BC798" s="21"/>
      <c r="BD798" s="21"/>
      <c r="BE798" s="21"/>
      <c r="BF798" s="21"/>
      <c r="BG798" s="21"/>
      <c r="BH798" s="21"/>
      <c r="BI798" s="21"/>
      <c r="BJ798" s="21"/>
      <c r="BK798" s="21"/>
      <c r="BL798" s="21"/>
      <c r="BM798" s="21"/>
      <c r="BN798" s="21"/>
      <c r="BO798" s="21"/>
      <c r="BP798" s="21"/>
      <c r="BQ798" s="21"/>
      <c r="BR798" s="21"/>
      <c r="BS798" s="21"/>
      <c r="BT798" s="21"/>
      <c r="BU798" s="21"/>
      <c r="BV798" s="21"/>
      <c r="BW798" s="21"/>
      <c r="BX798" s="21"/>
      <c r="BY798" s="21"/>
      <c r="BZ798" s="21"/>
      <c r="CA798" s="21"/>
    </row>
    <row r="799" spans="1:79" ht="15.75" customHeight="1" x14ac:dyDescent="0.2">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c r="AA799" s="21"/>
      <c r="AB799" s="21"/>
      <c r="AC799" s="21"/>
      <c r="AD799" s="21"/>
      <c r="AE799" s="21"/>
      <c r="AF799" s="21"/>
      <c r="AG799" s="21"/>
      <c r="AH799" s="21"/>
      <c r="AI799" s="21"/>
      <c r="AJ799" s="21"/>
      <c r="AK799" s="21"/>
      <c r="AL799" s="21"/>
      <c r="AM799" s="21"/>
      <c r="AN799" s="21"/>
      <c r="AO799" s="21"/>
      <c r="AP799" s="21"/>
      <c r="AQ799" s="21"/>
      <c r="AR799" s="21"/>
      <c r="AS799" s="21"/>
      <c r="AT799" s="21"/>
      <c r="AU799" s="21"/>
      <c r="AV799" s="21"/>
      <c r="AW799" s="21"/>
      <c r="AX799" s="21"/>
      <c r="AY799" s="21"/>
      <c r="AZ799" s="21"/>
      <c r="BA799" s="21"/>
      <c r="BB799" s="21"/>
      <c r="BC799" s="21"/>
      <c r="BD799" s="21"/>
      <c r="BE799" s="21"/>
      <c r="BF799" s="21"/>
      <c r="BG799" s="21"/>
      <c r="BH799" s="21"/>
      <c r="BI799" s="21"/>
      <c r="BJ799" s="21"/>
      <c r="BK799" s="21"/>
      <c r="BL799" s="21"/>
      <c r="BM799" s="21"/>
      <c r="BN799" s="21"/>
      <c r="BO799" s="21"/>
      <c r="BP799" s="21"/>
      <c r="BQ799" s="21"/>
      <c r="BR799" s="21"/>
      <c r="BS799" s="21"/>
      <c r="BT799" s="21"/>
      <c r="BU799" s="21"/>
      <c r="BV799" s="21"/>
      <c r="BW799" s="21"/>
      <c r="BX799" s="21"/>
      <c r="BY799" s="21"/>
      <c r="BZ799" s="21"/>
      <c r="CA799" s="21"/>
    </row>
    <row r="800" spans="1:79" ht="15.75" customHeight="1" x14ac:dyDescent="0.2">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c r="AA800" s="21"/>
      <c r="AB800" s="21"/>
      <c r="AC800" s="21"/>
      <c r="AD800" s="21"/>
      <c r="AE800" s="21"/>
      <c r="AF800" s="21"/>
      <c r="AG800" s="21"/>
      <c r="AH800" s="21"/>
      <c r="AI800" s="21"/>
      <c r="AJ800" s="21"/>
      <c r="AK800" s="21"/>
      <c r="AL800" s="21"/>
      <c r="AM800" s="21"/>
      <c r="AN800" s="21"/>
      <c r="AO800" s="21"/>
      <c r="AP800" s="21"/>
      <c r="AQ800" s="21"/>
      <c r="AR800" s="21"/>
      <c r="AS800" s="21"/>
      <c r="AT800" s="21"/>
      <c r="AU800" s="21"/>
      <c r="AV800" s="21"/>
      <c r="AW800" s="21"/>
      <c r="AX800" s="21"/>
      <c r="AY800" s="21"/>
      <c r="AZ800" s="21"/>
      <c r="BA800" s="21"/>
      <c r="BB800" s="21"/>
      <c r="BC800" s="21"/>
      <c r="BD800" s="21"/>
      <c r="BE800" s="21"/>
      <c r="BF800" s="21"/>
      <c r="BG800" s="21"/>
      <c r="BH800" s="21"/>
      <c r="BI800" s="21"/>
      <c r="BJ800" s="21"/>
      <c r="BK800" s="21"/>
      <c r="BL800" s="21"/>
      <c r="BM800" s="21"/>
      <c r="BN800" s="21"/>
      <c r="BO800" s="21"/>
      <c r="BP800" s="21"/>
      <c r="BQ800" s="21"/>
      <c r="BR800" s="21"/>
      <c r="BS800" s="21"/>
      <c r="BT800" s="21"/>
      <c r="BU800" s="21"/>
      <c r="BV800" s="21"/>
      <c r="BW800" s="21"/>
      <c r="BX800" s="21"/>
      <c r="BY800" s="21"/>
      <c r="BZ800" s="21"/>
      <c r="CA800" s="21"/>
    </row>
    <row r="801" spans="1:79" ht="15.75" customHeight="1" x14ac:dyDescent="0.2">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c r="AA801" s="21"/>
      <c r="AB801" s="21"/>
      <c r="AC801" s="21"/>
      <c r="AD801" s="21"/>
      <c r="AE801" s="21"/>
      <c r="AF801" s="21"/>
      <c r="AG801" s="21"/>
      <c r="AH801" s="21"/>
      <c r="AI801" s="21"/>
      <c r="AJ801" s="21"/>
      <c r="AK801" s="21"/>
      <c r="AL801" s="21"/>
      <c r="AM801" s="21"/>
      <c r="AN801" s="21"/>
      <c r="AO801" s="21"/>
      <c r="AP801" s="21"/>
      <c r="AQ801" s="21"/>
      <c r="AR801" s="21"/>
      <c r="AS801" s="21"/>
      <c r="AT801" s="21"/>
      <c r="AU801" s="21"/>
      <c r="AV801" s="21"/>
      <c r="AW801" s="21"/>
      <c r="AX801" s="21"/>
      <c r="AY801" s="21"/>
      <c r="AZ801" s="21"/>
      <c r="BA801" s="21"/>
      <c r="BB801" s="21"/>
      <c r="BC801" s="21"/>
      <c r="BD801" s="21"/>
      <c r="BE801" s="21"/>
      <c r="BF801" s="21"/>
      <c r="BG801" s="21"/>
      <c r="BH801" s="21"/>
      <c r="BI801" s="21"/>
      <c r="BJ801" s="21"/>
      <c r="BK801" s="21"/>
      <c r="BL801" s="21"/>
      <c r="BM801" s="21"/>
      <c r="BN801" s="21"/>
      <c r="BO801" s="21"/>
      <c r="BP801" s="21"/>
      <c r="BQ801" s="21"/>
      <c r="BR801" s="21"/>
      <c r="BS801" s="21"/>
      <c r="BT801" s="21"/>
      <c r="BU801" s="21"/>
      <c r="BV801" s="21"/>
      <c r="BW801" s="21"/>
      <c r="BX801" s="21"/>
      <c r="BY801" s="21"/>
      <c r="BZ801" s="21"/>
      <c r="CA801" s="21"/>
    </row>
    <row r="802" spans="1:79" ht="15.75" customHeight="1" x14ac:dyDescent="0.2">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c r="AA802" s="21"/>
      <c r="AB802" s="21"/>
      <c r="AC802" s="21"/>
      <c r="AD802" s="21"/>
      <c r="AE802" s="21"/>
      <c r="AF802" s="21"/>
      <c r="AG802" s="21"/>
      <c r="AH802" s="21"/>
      <c r="AI802" s="21"/>
      <c r="AJ802" s="21"/>
      <c r="AK802" s="21"/>
      <c r="AL802" s="21"/>
      <c r="AM802" s="21"/>
      <c r="AN802" s="21"/>
      <c r="AO802" s="21"/>
      <c r="AP802" s="21"/>
      <c r="AQ802" s="21"/>
      <c r="AR802" s="21"/>
      <c r="AS802" s="21"/>
      <c r="AT802" s="21"/>
      <c r="AU802" s="21"/>
      <c r="AV802" s="21"/>
      <c r="AW802" s="21"/>
      <c r="AX802" s="21"/>
      <c r="AY802" s="21"/>
      <c r="AZ802" s="21"/>
      <c r="BA802" s="21"/>
      <c r="BB802" s="21"/>
      <c r="BC802" s="21"/>
      <c r="BD802" s="21"/>
      <c r="BE802" s="21"/>
      <c r="BF802" s="21"/>
      <c r="BG802" s="21"/>
      <c r="BH802" s="21"/>
      <c r="BI802" s="21"/>
      <c r="BJ802" s="21"/>
      <c r="BK802" s="21"/>
      <c r="BL802" s="21"/>
      <c r="BM802" s="21"/>
      <c r="BN802" s="21"/>
      <c r="BO802" s="21"/>
      <c r="BP802" s="21"/>
      <c r="BQ802" s="21"/>
      <c r="BR802" s="21"/>
      <c r="BS802" s="21"/>
      <c r="BT802" s="21"/>
      <c r="BU802" s="21"/>
      <c r="BV802" s="21"/>
      <c r="BW802" s="21"/>
      <c r="BX802" s="21"/>
      <c r="BY802" s="21"/>
      <c r="BZ802" s="21"/>
      <c r="CA802" s="21"/>
    </row>
    <row r="803" spans="1:79" ht="15.75" customHeight="1" x14ac:dyDescent="0.2">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c r="AA803" s="21"/>
      <c r="AB803" s="21"/>
      <c r="AC803" s="21"/>
      <c r="AD803" s="21"/>
      <c r="AE803" s="21"/>
      <c r="AF803" s="21"/>
      <c r="AG803" s="21"/>
      <c r="AH803" s="21"/>
      <c r="AI803" s="21"/>
      <c r="AJ803" s="21"/>
      <c r="AK803" s="21"/>
      <c r="AL803" s="21"/>
      <c r="AM803" s="21"/>
      <c r="AN803" s="21"/>
      <c r="AO803" s="21"/>
      <c r="AP803" s="21"/>
      <c r="AQ803" s="21"/>
      <c r="AR803" s="21"/>
      <c r="AS803" s="21"/>
      <c r="AT803" s="21"/>
      <c r="AU803" s="21"/>
      <c r="AV803" s="21"/>
      <c r="AW803" s="21"/>
      <c r="AX803" s="21"/>
      <c r="AY803" s="21"/>
      <c r="AZ803" s="21"/>
      <c r="BA803" s="21"/>
      <c r="BB803" s="21"/>
      <c r="BC803" s="21"/>
      <c r="BD803" s="21"/>
      <c r="BE803" s="21"/>
      <c r="BF803" s="21"/>
      <c r="BG803" s="21"/>
      <c r="BH803" s="21"/>
      <c r="BI803" s="21"/>
      <c r="BJ803" s="21"/>
      <c r="BK803" s="21"/>
      <c r="BL803" s="21"/>
      <c r="BM803" s="21"/>
      <c r="BN803" s="21"/>
      <c r="BO803" s="21"/>
      <c r="BP803" s="21"/>
      <c r="BQ803" s="21"/>
      <c r="BR803" s="21"/>
      <c r="BS803" s="21"/>
      <c r="BT803" s="21"/>
      <c r="BU803" s="21"/>
      <c r="BV803" s="21"/>
      <c r="BW803" s="21"/>
      <c r="BX803" s="21"/>
      <c r="BY803" s="21"/>
      <c r="BZ803" s="21"/>
      <c r="CA803" s="21"/>
    </row>
    <row r="804" spans="1:79" ht="15.75" customHeight="1" x14ac:dyDescent="0.2">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c r="AA804" s="21"/>
      <c r="AB804" s="21"/>
      <c r="AC804" s="21"/>
      <c r="AD804" s="21"/>
      <c r="AE804" s="21"/>
      <c r="AF804" s="21"/>
      <c r="AG804" s="21"/>
      <c r="AH804" s="21"/>
      <c r="AI804" s="21"/>
      <c r="AJ804" s="21"/>
      <c r="AK804" s="21"/>
      <c r="AL804" s="21"/>
      <c r="AM804" s="21"/>
      <c r="AN804" s="21"/>
      <c r="AO804" s="21"/>
      <c r="AP804" s="21"/>
      <c r="AQ804" s="21"/>
      <c r="AR804" s="21"/>
      <c r="AS804" s="21"/>
      <c r="AT804" s="21"/>
      <c r="AU804" s="21"/>
      <c r="AV804" s="21"/>
      <c r="AW804" s="21"/>
      <c r="AX804" s="21"/>
      <c r="AY804" s="21"/>
      <c r="AZ804" s="21"/>
      <c r="BA804" s="21"/>
      <c r="BB804" s="21"/>
      <c r="BC804" s="21"/>
      <c r="BD804" s="21"/>
      <c r="BE804" s="21"/>
      <c r="BF804" s="21"/>
      <c r="BG804" s="21"/>
      <c r="BH804" s="21"/>
      <c r="BI804" s="21"/>
      <c r="BJ804" s="21"/>
      <c r="BK804" s="21"/>
      <c r="BL804" s="21"/>
      <c r="BM804" s="21"/>
      <c r="BN804" s="21"/>
      <c r="BO804" s="21"/>
      <c r="BP804" s="21"/>
      <c r="BQ804" s="21"/>
      <c r="BR804" s="21"/>
      <c r="BS804" s="21"/>
      <c r="BT804" s="21"/>
      <c r="BU804" s="21"/>
      <c r="BV804" s="21"/>
      <c r="BW804" s="21"/>
      <c r="BX804" s="21"/>
      <c r="BY804" s="21"/>
      <c r="BZ804" s="21"/>
      <c r="CA804" s="21"/>
    </row>
    <row r="805" spans="1:79" ht="15.75" customHeight="1" x14ac:dyDescent="0.2">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c r="AA805" s="21"/>
      <c r="AB805" s="21"/>
      <c r="AC805" s="21"/>
      <c r="AD805" s="21"/>
      <c r="AE805" s="21"/>
      <c r="AF805" s="21"/>
      <c r="AG805" s="21"/>
      <c r="AH805" s="21"/>
      <c r="AI805" s="21"/>
      <c r="AJ805" s="21"/>
      <c r="AK805" s="21"/>
      <c r="AL805" s="21"/>
      <c r="AM805" s="21"/>
      <c r="AN805" s="21"/>
      <c r="AO805" s="21"/>
      <c r="AP805" s="21"/>
      <c r="AQ805" s="21"/>
      <c r="AR805" s="21"/>
      <c r="AS805" s="21"/>
      <c r="AT805" s="21"/>
      <c r="AU805" s="21"/>
      <c r="AV805" s="21"/>
      <c r="AW805" s="21"/>
      <c r="AX805" s="21"/>
      <c r="AY805" s="21"/>
      <c r="AZ805" s="21"/>
      <c r="BA805" s="21"/>
      <c r="BB805" s="21"/>
      <c r="BC805" s="21"/>
      <c r="BD805" s="21"/>
      <c r="BE805" s="21"/>
      <c r="BF805" s="21"/>
      <c r="BG805" s="21"/>
      <c r="BH805" s="21"/>
      <c r="BI805" s="21"/>
      <c r="BJ805" s="21"/>
      <c r="BK805" s="21"/>
      <c r="BL805" s="21"/>
      <c r="BM805" s="21"/>
      <c r="BN805" s="21"/>
      <c r="BO805" s="21"/>
      <c r="BP805" s="21"/>
      <c r="BQ805" s="21"/>
      <c r="BR805" s="21"/>
      <c r="BS805" s="21"/>
      <c r="BT805" s="21"/>
      <c r="BU805" s="21"/>
      <c r="BV805" s="21"/>
      <c r="BW805" s="21"/>
      <c r="BX805" s="21"/>
      <c r="BY805" s="21"/>
      <c r="BZ805" s="21"/>
      <c r="CA805" s="21"/>
    </row>
    <row r="806" spans="1:79" ht="15.75" customHeight="1" x14ac:dyDescent="0.2">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c r="AA806" s="21"/>
      <c r="AB806" s="21"/>
      <c r="AC806" s="21"/>
      <c r="AD806" s="21"/>
      <c r="AE806" s="21"/>
      <c r="AF806" s="21"/>
      <c r="AG806" s="21"/>
      <c r="AH806" s="21"/>
      <c r="AI806" s="21"/>
      <c r="AJ806" s="21"/>
      <c r="AK806" s="21"/>
      <c r="AL806" s="21"/>
      <c r="AM806" s="21"/>
      <c r="AN806" s="21"/>
      <c r="AO806" s="21"/>
      <c r="AP806" s="21"/>
      <c r="AQ806" s="21"/>
      <c r="AR806" s="21"/>
      <c r="AS806" s="21"/>
      <c r="AT806" s="21"/>
      <c r="AU806" s="21"/>
      <c r="AV806" s="21"/>
      <c r="AW806" s="21"/>
      <c r="AX806" s="21"/>
      <c r="AY806" s="21"/>
      <c r="AZ806" s="21"/>
      <c r="BA806" s="21"/>
      <c r="BB806" s="21"/>
      <c r="BC806" s="21"/>
      <c r="BD806" s="21"/>
      <c r="BE806" s="21"/>
      <c r="BF806" s="21"/>
      <c r="BG806" s="21"/>
      <c r="BH806" s="21"/>
      <c r="BI806" s="21"/>
      <c r="BJ806" s="21"/>
      <c r="BK806" s="21"/>
      <c r="BL806" s="21"/>
      <c r="BM806" s="21"/>
      <c r="BN806" s="21"/>
      <c r="BO806" s="21"/>
      <c r="BP806" s="21"/>
      <c r="BQ806" s="21"/>
      <c r="BR806" s="21"/>
      <c r="BS806" s="21"/>
      <c r="BT806" s="21"/>
      <c r="BU806" s="21"/>
      <c r="BV806" s="21"/>
      <c r="BW806" s="21"/>
      <c r="BX806" s="21"/>
      <c r="BY806" s="21"/>
      <c r="BZ806" s="21"/>
      <c r="CA806" s="21"/>
    </row>
    <row r="807" spans="1:79" ht="15.75" customHeight="1" x14ac:dyDescent="0.2">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c r="AA807" s="21"/>
      <c r="AB807" s="21"/>
      <c r="AC807" s="21"/>
      <c r="AD807" s="21"/>
      <c r="AE807" s="21"/>
      <c r="AF807" s="21"/>
      <c r="AG807" s="21"/>
      <c r="AH807" s="21"/>
      <c r="AI807" s="21"/>
      <c r="AJ807" s="21"/>
      <c r="AK807" s="21"/>
      <c r="AL807" s="21"/>
      <c r="AM807" s="21"/>
      <c r="AN807" s="21"/>
      <c r="AO807" s="21"/>
      <c r="AP807" s="21"/>
      <c r="AQ807" s="21"/>
      <c r="AR807" s="21"/>
      <c r="AS807" s="21"/>
      <c r="AT807" s="21"/>
      <c r="AU807" s="21"/>
      <c r="AV807" s="21"/>
      <c r="AW807" s="21"/>
      <c r="AX807" s="21"/>
      <c r="AY807" s="21"/>
      <c r="AZ807" s="21"/>
      <c r="BA807" s="21"/>
      <c r="BB807" s="21"/>
      <c r="BC807" s="21"/>
      <c r="BD807" s="21"/>
      <c r="BE807" s="21"/>
      <c r="BF807" s="21"/>
      <c r="BG807" s="21"/>
      <c r="BH807" s="21"/>
      <c r="BI807" s="21"/>
      <c r="BJ807" s="21"/>
      <c r="BK807" s="21"/>
      <c r="BL807" s="21"/>
      <c r="BM807" s="21"/>
      <c r="BN807" s="21"/>
      <c r="BO807" s="21"/>
      <c r="BP807" s="21"/>
      <c r="BQ807" s="21"/>
      <c r="BR807" s="21"/>
      <c r="BS807" s="21"/>
      <c r="BT807" s="21"/>
      <c r="BU807" s="21"/>
      <c r="BV807" s="21"/>
      <c r="BW807" s="21"/>
      <c r="BX807" s="21"/>
      <c r="BY807" s="21"/>
      <c r="BZ807" s="21"/>
      <c r="CA807" s="21"/>
    </row>
    <row r="808" spans="1:79" ht="15.75" customHeight="1" x14ac:dyDescent="0.2">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c r="AA808" s="21"/>
      <c r="AB808" s="21"/>
      <c r="AC808" s="21"/>
      <c r="AD808" s="21"/>
      <c r="AE808" s="21"/>
      <c r="AF808" s="21"/>
      <c r="AG808" s="21"/>
      <c r="AH808" s="21"/>
      <c r="AI808" s="21"/>
      <c r="AJ808" s="21"/>
      <c r="AK808" s="21"/>
      <c r="AL808" s="21"/>
      <c r="AM808" s="21"/>
      <c r="AN808" s="21"/>
      <c r="AO808" s="21"/>
      <c r="AP808" s="21"/>
      <c r="AQ808" s="21"/>
      <c r="AR808" s="21"/>
      <c r="AS808" s="21"/>
      <c r="AT808" s="21"/>
      <c r="AU808" s="21"/>
      <c r="AV808" s="21"/>
      <c r="AW808" s="21"/>
      <c r="AX808" s="21"/>
      <c r="AY808" s="21"/>
      <c r="AZ808" s="21"/>
      <c r="BA808" s="21"/>
      <c r="BB808" s="21"/>
      <c r="BC808" s="21"/>
      <c r="BD808" s="21"/>
      <c r="BE808" s="21"/>
      <c r="BF808" s="21"/>
      <c r="BG808" s="21"/>
      <c r="BH808" s="21"/>
      <c r="BI808" s="21"/>
      <c r="BJ808" s="21"/>
      <c r="BK808" s="21"/>
      <c r="BL808" s="21"/>
      <c r="BM808" s="21"/>
      <c r="BN808" s="21"/>
      <c r="BO808" s="21"/>
      <c r="BP808" s="21"/>
      <c r="BQ808" s="21"/>
      <c r="BR808" s="21"/>
      <c r="BS808" s="21"/>
      <c r="BT808" s="21"/>
      <c r="BU808" s="21"/>
      <c r="BV808" s="21"/>
      <c r="BW808" s="21"/>
      <c r="BX808" s="21"/>
      <c r="BY808" s="21"/>
      <c r="BZ808" s="21"/>
      <c r="CA808" s="21"/>
    </row>
    <row r="809" spans="1:79" ht="15.75" customHeight="1" x14ac:dyDescent="0.2">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c r="AA809" s="21"/>
      <c r="AB809" s="21"/>
      <c r="AC809" s="21"/>
      <c r="AD809" s="21"/>
      <c r="AE809" s="21"/>
      <c r="AF809" s="21"/>
      <c r="AG809" s="21"/>
      <c r="AH809" s="21"/>
      <c r="AI809" s="21"/>
      <c r="AJ809" s="21"/>
      <c r="AK809" s="21"/>
      <c r="AL809" s="21"/>
      <c r="AM809" s="21"/>
      <c r="AN809" s="21"/>
      <c r="AO809" s="21"/>
      <c r="AP809" s="21"/>
      <c r="AQ809" s="21"/>
      <c r="AR809" s="21"/>
      <c r="AS809" s="21"/>
      <c r="AT809" s="21"/>
      <c r="AU809" s="21"/>
      <c r="AV809" s="21"/>
      <c r="AW809" s="21"/>
      <c r="AX809" s="21"/>
      <c r="AY809" s="21"/>
      <c r="AZ809" s="21"/>
      <c r="BA809" s="21"/>
      <c r="BB809" s="21"/>
      <c r="BC809" s="21"/>
      <c r="BD809" s="21"/>
      <c r="BE809" s="21"/>
      <c r="BF809" s="21"/>
      <c r="BG809" s="21"/>
      <c r="BH809" s="21"/>
      <c r="BI809" s="21"/>
      <c r="BJ809" s="21"/>
      <c r="BK809" s="21"/>
      <c r="BL809" s="21"/>
      <c r="BM809" s="21"/>
      <c r="BN809" s="21"/>
      <c r="BO809" s="21"/>
      <c r="BP809" s="21"/>
      <c r="BQ809" s="21"/>
      <c r="BR809" s="21"/>
      <c r="BS809" s="21"/>
      <c r="BT809" s="21"/>
      <c r="BU809" s="21"/>
      <c r="BV809" s="21"/>
      <c r="BW809" s="21"/>
      <c r="BX809" s="21"/>
      <c r="BY809" s="21"/>
      <c r="BZ809" s="21"/>
      <c r="CA809" s="21"/>
    </row>
    <row r="810" spans="1:79" ht="15.75" customHeight="1" x14ac:dyDescent="0.2">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c r="AA810" s="21"/>
      <c r="AB810" s="21"/>
      <c r="AC810" s="21"/>
      <c r="AD810" s="21"/>
      <c r="AE810" s="21"/>
      <c r="AF810" s="21"/>
      <c r="AG810" s="21"/>
      <c r="AH810" s="21"/>
      <c r="AI810" s="21"/>
      <c r="AJ810" s="21"/>
      <c r="AK810" s="21"/>
      <c r="AL810" s="21"/>
      <c r="AM810" s="21"/>
      <c r="AN810" s="21"/>
      <c r="AO810" s="21"/>
      <c r="AP810" s="21"/>
      <c r="AQ810" s="21"/>
      <c r="AR810" s="21"/>
      <c r="AS810" s="21"/>
      <c r="AT810" s="21"/>
      <c r="AU810" s="21"/>
      <c r="AV810" s="21"/>
      <c r="AW810" s="21"/>
      <c r="AX810" s="21"/>
      <c r="AY810" s="21"/>
      <c r="AZ810" s="21"/>
      <c r="BA810" s="21"/>
      <c r="BB810" s="21"/>
      <c r="BC810" s="21"/>
      <c r="BD810" s="21"/>
      <c r="BE810" s="21"/>
      <c r="BF810" s="21"/>
      <c r="BG810" s="21"/>
      <c r="BH810" s="21"/>
      <c r="BI810" s="21"/>
      <c r="BJ810" s="21"/>
      <c r="BK810" s="21"/>
      <c r="BL810" s="21"/>
      <c r="BM810" s="21"/>
      <c r="BN810" s="21"/>
      <c r="BO810" s="21"/>
      <c r="BP810" s="21"/>
      <c r="BQ810" s="21"/>
      <c r="BR810" s="21"/>
      <c r="BS810" s="21"/>
      <c r="BT810" s="21"/>
      <c r="BU810" s="21"/>
      <c r="BV810" s="21"/>
      <c r="BW810" s="21"/>
      <c r="BX810" s="21"/>
      <c r="BY810" s="21"/>
      <c r="BZ810" s="21"/>
      <c r="CA810" s="21"/>
    </row>
    <row r="811" spans="1:79" ht="15.75" customHeight="1" x14ac:dyDescent="0.2">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c r="AA811" s="21"/>
      <c r="AB811" s="21"/>
      <c r="AC811" s="21"/>
      <c r="AD811" s="21"/>
      <c r="AE811" s="21"/>
      <c r="AF811" s="21"/>
      <c r="AG811" s="21"/>
      <c r="AH811" s="21"/>
      <c r="AI811" s="21"/>
      <c r="AJ811" s="21"/>
      <c r="AK811" s="21"/>
      <c r="AL811" s="21"/>
      <c r="AM811" s="21"/>
      <c r="AN811" s="21"/>
      <c r="AO811" s="21"/>
      <c r="AP811" s="21"/>
      <c r="AQ811" s="21"/>
      <c r="AR811" s="21"/>
      <c r="AS811" s="21"/>
      <c r="AT811" s="21"/>
      <c r="AU811" s="21"/>
      <c r="AV811" s="21"/>
      <c r="AW811" s="21"/>
      <c r="AX811" s="21"/>
      <c r="AY811" s="21"/>
      <c r="AZ811" s="21"/>
      <c r="BA811" s="21"/>
      <c r="BB811" s="21"/>
      <c r="BC811" s="21"/>
      <c r="BD811" s="21"/>
      <c r="BE811" s="21"/>
      <c r="BF811" s="21"/>
      <c r="BG811" s="21"/>
      <c r="BH811" s="21"/>
      <c r="BI811" s="21"/>
      <c r="BJ811" s="21"/>
      <c r="BK811" s="21"/>
      <c r="BL811" s="21"/>
      <c r="BM811" s="21"/>
      <c r="BN811" s="21"/>
      <c r="BO811" s="21"/>
      <c r="BP811" s="21"/>
      <c r="BQ811" s="21"/>
      <c r="BR811" s="21"/>
      <c r="BS811" s="21"/>
      <c r="BT811" s="21"/>
      <c r="BU811" s="21"/>
      <c r="BV811" s="21"/>
      <c r="BW811" s="21"/>
      <c r="BX811" s="21"/>
      <c r="BY811" s="21"/>
      <c r="BZ811" s="21"/>
      <c r="CA811" s="21"/>
    </row>
    <row r="812" spans="1:79" ht="15.75" customHeight="1" x14ac:dyDescent="0.2">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c r="AA812" s="21"/>
      <c r="AB812" s="21"/>
      <c r="AC812" s="21"/>
      <c r="AD812" s="21"/>
      <c r="AE812" s="21"/>
      <c r="AF812" s="21"/>
      <c r="AG812" s="21"/>
      <c r="AH812" s="21"/>
      <c r="AI812" s="21"/>
      <c r="AJ812" s="21"/>
      <c r="AK812" s="21"/>
      <c r="AL812" s="21"/>
      <c r="AM812" s="21"/>
      <c r="AN812" s="21"/>
      <c r="AO812" s="21"/>
      <c r="AP812" s="21"/>
      <c r="AQ812" s="21"/>
      <c r="AR812" s="21"/>
      <c r="AS812" s="21"/>
      <c r="AT812" s="21"/>
      <c r="AU812" s="21"/>
      <c r="AV812" s="21"/>
      <c r="AW812" s="21"/>
      <c r="AX812" s="21"/>
      <c r="AY812" s="21"/>
      <c r="AZ812" s="21"/>
      <c r="BA812" s="21"/>
      <c r="BB812" s="21"/>
      <c r="BC812" s="21"/>
      <c r="BD812" s="21"/>
      <c r="BE812" s="21"/>
      <c r="BF812" s="21"/>
      <c r="BG812" s="21"/>
      <c r="BH812" s="21"/>
      <c r="BI812" s="21"/>
      <c r="BJ812" s="21"/>
      <c r="BK812" s="21"/>
      <c r="BL812" s="21"/>
      <c r="BM812" s="21"/>
      <c r="BN812" s="21"/>
      <c r="BO812" s="21"/>
      <c r="BP812" s="21"/>
      <c r="BQ812" s="21"/>
      <c r="BR812" s="21"/>
      <c r="BS812" s="21"/>
      <c r="BT812" s="21"/>
      <c r="BU812" s="21"/>
      <c r="BV812" s="21"/>
      <c r="BW812" s="21"/>
      <c r="BX812" s="21"/>
      <c r="BY812" s="21"/>
      <c r="BZ812" s="21"/>
      <c r="CA812" s="21"/>
    </row>
    <row r="813" spans="1:79" ht="15.75" customHeight="1" x14ac:dyDescent="0.2">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c r="AA813" s="21"/>
      <c r="AB813" s="21"/>
      <c r="AC813" s="21"/>
      <c r="AD813" s="21"/>
      <c r="AE813" s="21"/>
      <c r="AF813" s="21"/>
      <c r="AG813" s="21"/>
      <c r="AH813" s="21"/>
      <c r="AI813" s="21"/>
      <c r="AJ813" s="21"/>
      <c r="AK813" s="21"/>
      <c r="AL813" s="21"/>
      <c r="AM813" s="21"/>
      <c r="AN813" s="21"/>
      <c r="AO813" s="21"/>
      <c r="AP813" s="21"/>
      <c r="AQ813" s="21"/>
      <c r="AR813" s="21"/>
      <c r="AS813" s="21"/>
      <c r="AT813" s="21"/>
      <c r="AU813" s="21"/>
      <c r="AV813" s="21"/>
      <c r="AW813" s="21"/>
      <c r="AX813" s="21"/>
      <c r="AY813" s="21"/>
      <c r="AZ813" s="21"/>
      <c r="BA813" s="21"/>
      <c r="BB813" s="21"/>
      <c r="BC813" s="21"/>
      <c r="BD813" s="21"/>
      <c r="BE813" s="21"/>
      <c r="BF813" s="21"/>
      <c r="BG813" s="21"/>
      <c r="BH813" s="21"/>
      <c r="BI813" s="21"/>
      <c r="BJ813" s="21"/>
      <c r="BK813" s="21"/>
      <c r="BL813" s="21"/>
      <c r="BM813" s="21"/>
      <c r="BN813" s="21"/>
      <c r="BO813" s="21"/>
      <c r="BP813" s="21"/>
      <c r="BQ813" s="21"/>
      <c r="BR813" s="21"/>
      <c r="BS813" s="21"/>
      <c r="BT813" s="21"/>
      <c r="BU813" s="21"/>
      <c r="BV813" s="21"/>
      <c r="BW813" s="21"/>
      <c r="BX813" s="21"/>
      <c r="BY813" s="21"/>
      <c r="BZ813" s="21"/>
      <c r="CA813" s="21"/>
    </row>
    <row r="814" spans="1:79" ht="15.75" customHeight="1" x14ac:dyDescent="0.2">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c r="AA814" s="21"/>
      <c r="AB814" s="21"/>
      <c r="AC814" s="21"/>
      <c r="AD814" s="21"/>
      <c r="AE814" s="21"/>
      <c r="AF814" s="21"/>
      <c r="AG814" s="21"/>
      <c r="AH814" s="21"/>
      <c r="AI814" s="21"/>
      <c r="AJ814" s="21"/>
      <c r="AK814" s="21"/>
      <c r="AL814" s="21"/>
      <c r="AM814" s="21"/>
      <c r="AN814" s="21"/>
      <c r="AO814" s="21"/>
      <c r="AP814" s="21"/>
      <c r="AQ814" s="21"/>
      <c r="AR814" s="21"/>
      <c r="AS814" s="21"/>
      <c r="AT814" s="21"/>
      <c r="AU814" s="21"/>
      <c r="AV814" s="21"/>
      <c r="AW814" s="21"/>
      <c r="AX814" s="21"/>
      <c r="AY814" s="21"/>
      <c r="AZ814" s="21"/>
      <c r="BA814" s="21"/>
      <c r="BB814" s="21"/>
      <c r="BC814" s="21"/>
      <c r="BD814" s="21"/>
      <c r="BE814" s="21"/>
      <c r="BF814" s="21"/>
      <c r="BG814" s="21"/>
      <c r="BH814" s="21"/>
      <c r="BI814" s="21"/>
      <c r="BJ814" s="21"/>
      <c r="BK814" s="21"/>
      <c r="BL814" s="21"/>
      <c r="BM814" s="21"/>
      <c r="BN814" s="21"/>
      <c r="BO814" s="21"/>
      <c r="BP814" s="21"/>
      <c r="BQ814" s="21"/>
      <c r="BR814" s="21"/>
      <c r="BS814" s="21"/>
      <c r="BT814" s="21"/>
      <c r="BU814" s="21"/>
      <c r="BV814" s="21"/>
      <c r="BW814" s="21"/>
      <c r="BX814" s="21"/>
      <c r="BY814" s="21"/>
      <c r="BZ814" s="21"/>
      <c r="CA814" s="21"/>
    </row>
    <row r="815" spans="1:79" ht="15.75" customHeight="1" x14ac:dyDescent="0.2">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c r="AA815" s="21"/>
      <c r="AB815" s="21"/>
      <c r="AC815" s="21"/>
      <c r="AD815" s="21"/>
      <c r="AE815" s="21"/>
      <c r="AF815" s="21"/>
      <c r="AG815" s="21"/>
      <c r="AH815" s="21"/>
      <c r="AI815" s="21"/>
      <c r="AJ815" s="21"/>
      <c r="AK815" s="21"/>
      <c r="AL815" s="21"/>
      <c r="AM815" s="21"/>
      <c r="AN815" s="21"/>
      <c r="AO815" s="21"/>
      <c r="AP815" s="21"/>
      <c r="AQ815" s="21"/>
      <c r="AR815" s="21"/>
      <c r="AS815" s="21"/>
      <c r="AT815" s="21"/>
      <c r="AU815" s="21"/>
      <c r="AV815" s="21"/>
      <c r="AW815" s="21"/>
      <c r="AX815" s="21"/>
      <c r="AY815" s="21"/>
      <c r="AZ815" s="21"/>
      <c r="BA815" s="21"/>
      <c r="BB815" s="21"/>
      <c r="BC815" s="21"/>
      <c r="BD815" s="21"/>
      <c r="BE815" s="21"/>
      <c r="BF815" s="21"/>
      <c r="BG815" s="21"/>
      <c r="BH815" s="21"/>
      <c r="BI815" s="21"/>
      <c r="BJ815" s="21"/>
      <c r="BK815" s="21"/>
      <c r="BL815" s="21"/>
      <c r="BM815" s="21"/>
      <c r="BN815" s="21"/>
      <c r="BO815" s="21"/>
      <c r="BP815" s="21"/>
      <c r="BQ815" s="21"/>
      <c r="BR815" s="21"/>
      <c r="BS815" s="21"/>
      <c r="BT815" s="21"/>
      <c r="BU815" s="21"/>
      <c r="BV815" s="21"/>
      <c r="BW815" s="21"/>
      <c r="BX815" s="21"/>
      <c r="BY815" s="21"/>
      <c r="BZ815" s="21"/>
      <c r="CA815" s="21"/>
    </row>
    <row r="816" spans="1:79" ht="15.75" customHeight="1" x14ac:dyDescent="0.2">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c r="AA816" s="21"/>
      <c r="AB816" s="21"/>
      <c r="AC816" s="21"/>
      <c r="AD816" s="21"/>
      <c r="AE816" s="21"/>
      <c r="AF816" s="21"/>
      <c r="AG816" s="21"/>
      <c r="AH816" s="21"/>
      <c r="AI816" s="21"/>
      <c r="AJ816" s="21"/>
      <c r="AK816" s="21"/>
      <c r="AL816" s="21"/>
      <c r="AM816" s="21"/>
      <c r="AN816" s="21"/>
      <c r="AO816" s="21"/>
      <c r="AP816" s="21"/>
      <c r="AQ816" s="21"/>
      <c r="AR816" s="21"/>
      <c r="AS816" s="21"/>
      <c r="AT816" s="21"/>
      <c r="AU816" s="21"/>
      <c r="AV816" s="21"/>
      <c r="AW816" s="21"/>
      <c r="AX816" s="21"/>
      <c r="AY816" s="21"/>
      <c r="AZ816" s="21"/>
      <c r="BA816" s="21"/>
      <c r="BB816" s="21"/>
      <c r="BC816" s="21"/>
      <c r="BD816" s="21"/>
      <c r="BE816" s="21"/>
      <c r="BF816" s="21"/>
      <c r="BG816" s="21"/>
      <c r="BH816" s="21"/>
      <c r="BI816" s="21"/>
      <c r="BJ816" s="21"/>
      <c r="BK816" s="21"/>
      <c r="BL816" s="21"/>
      <c r="BM816" s="21"/>
      <c r="BN816" s="21"/>
      <c r="BO816" s="21"/>
      <c r="BP816" s="21"/>
      <c r="BQ816" s="21"/>
      <c r="BR816" s="21"/>
      <c r="BS816" s="21"/>
      <c r="BT816" s="21"/>
      <c r="BU816" s="21"/>
      <c r="BV816" s="21"/>
      <c r="BW816" s="21"/>
      <c r="BX816" s="21"/>
      <c r="BY816" s="21"/>
      <c r="BZ816" s="21"/>
      <c r="CA816" s="21"/>
    </row>
    <row r="817" spans="1:79" ht="15.75" customHeight="1" x14ac:dyDescent="0.2">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c r="AA817" s="21"/>
      <c r="AB817" s="21"/>
      <c r="AC817" s="21"/>
      <c r="AD817" s="21"/>
      <c r="AE817" s="21"/>
      <c r="AF817" s="21"/>
      <c r="AG817" s="21"/>
      <c r="AH817" s="21"/>
      <c r="AI817" s="21"/>
      <c r="AJ817" s="21"/>
      <c r="AK817" s="21"/>
      <c r="AL817" s="21"/>
      <c r="AM817" s="21"/>
      <c r="AN817" s="21"/>
      <c r="AO817" s="21"/>
      <c r="AP817" s="21"/>
      <c r="AQ817" s="21"/>
      <c r="AR817" s="21"/>
      <c r="AS817" s="21"/>
      <c r="AT817" s="21"/>
      <c r="AU817" s="21"/>
      <c r="AV817" s="21"/>
      <c r="AW817" s="21"/>
      <c r="AX817" s="21"/>
      <c r="AY817" s="21"/>
      <c r="AZ817" s="21"/>
      <c r="BA817" s="21"/>
      <c r="BB817" s="21"/>
      <c r="BC817" s="21"/>
      <c r="BD817" s="21"/>
      <c r="BE817" s="21"/>
      <c r="BF817" s="21"/>
      <c r="BG817" s="21"/>
      <c r="BH817" s="21"/>
      <c r="BI817" s="21"/>
      <c r="BJ817" s="21"/>
      <c r="BK817" s="21"/>
      <c r="BL817" s="21"/>
      <c r="BM817" s="21"/>
      <c r="BN817" s="21"/>
      <c r="BO817" s="21"/>
      <c r="BP817" s="21"/>
      <c r="BQ817" s="21"/>
      <c r="BR817" s="21"/>
      <c r="BS817" s="21"/>
      <c r="BT817" s="21"/>
      <c r="BU817" s="21"/>
      <c r="BV817" s="21"/>
      <c r="BW817" s="21"/>
      <c r="BX817" s="21"/>
      <c r="BY817" s="21"/>
      <c r="BZ817" s="21"/>
      <c r="CA817" s="21"/>
    </row>
    <row r="818" spans="1:79" ht="15.75" customHeight="1" x14ac:dyDescent="0.2">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c r="AA818" s="21"/>
      <c r="AB818" s="21"/>
      <c r="AC818" s="21"/>
      <c r="AD818" s="21"/>
      <c r="AE818" s="21"/>
      <c r="AF818" s="21"/>
      <c r="AG818" s="21"/>
      <c r="AH818" s="21"/>
      <c r="AI818" s="21"/>
      <c r="AJ818" s="21"/>
      <c r="AK818" s="21"/>
      <c r="AL818" s="21"/>
      <c r="AM818" s="21"/>
      <c r="AN818" s="21"/>
      <c r="AO818" s="21"/>
      <c r="AP818" s="21"/>
      <c r="AQ818" s="21"/>
      <c r="AR818" s="21"/>
      <c r="AS818" s="21"/>
      <c r="AT818" s="21"/>
      <c r="AU818" s="21"/>
      <c r="AV818" s="21"/>
      <c r="AW818" s="21"/>
      <c r="AX818" s="21"/>
      <c r="AY818" s="21"/>
      <c r="AZ818" s="21"/>
      <c r="BA818" s="21"/>
      <c r="BB818" s="21"/>
      <c r="BC818" s="21"/>
      <c r="BD818" s="21"/>
      <c r="BE818" s="21"/>
      <c r="BF818" s="21"/>
      <c r="BG818" s="21"/>
      <c r="BH818" s="21"/>
      <c r="BI818" s="21"/>
      <c r="BJ818" s="21"/>
      <c r="BK818" s="21"/>
      <c r="BL818" s="21"/>
      <c r="BM818" s="21"/>
      <c r="BN818" s="21"/>
      <c r="BO818" s="21"/>
      <c r="BP818" s="21"/>
      <c r="BQ818" s="21"/>
      <c r="BR818" s="21"/>
      <c r="BS818" s="21"/>
      <c r="BT818" s="21"/>
      <c r="BU818" s="21"/>
      <c r="BV818" s="21"/>
      <c r="BW818" s="21"/>
      <c r="BX818" s="21"/>
      <c r="BY818" s="21"/>
      <c r="BZ818" s="21"/>
      <c r="CA818" s="21"/>
    </row>
    <row r="819" spans="1:79" ht="15.75" customHeight="1" x14ac:dyDescent="0.2">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c r="AA819" s="21"/>
      <c r="AB819" s="21"/>
      <c r="AC819" s="21"/>
      <c r="AD819" s="21"/>
      <c r="AE819" s="21"/>
      <c r="AF819" s="21"/>
      <c r="AG819" s="21"/>
      <c r="AH819" s="21"/>
      <c r="AI819" s="21"/>
      <c r="AJ819" s="21"/>
      <c r="AK819" s="21"/>
      <c r="AL819" s="21"/>
      <c r="AM819" s="21"/>
      <c r="AN819" s="21"/>
      <c r="AO819" s="21"/>
      <c r="AP819" s="21"/>
      <c r="AQ819" s="21"/>
      <c r="AR819" s="21"/>
      <c r="AS819" s="21"/>
      <c r="AT819" s="21"/>
      <c r="AU819" s="21"/>
      <c r="AV819" s="21"/>
      <c r="AW819" s="21"/>
      <c r="AX819" s="21"/>
      <c r="AY819" s="21"/>
      <c r="AZ819" s="21"/>
      <c r="BA819" s="21"/>
      <c r="BB819" s="21"/>
      <c r="BC819" s="21"/>
      <c r="BD819" s="21"/>
      <c r="BE819" s="21"/>
      <c r="BF819" s="21"/>
      <c r="BG819" s="21"/>
      <c r="BH819" s="21"/>
      <c r="BI819" s="21"/>
      <c r="BJ819" s="21"/>
      <c r="BK819" s="21"/>
      <c r="BL819" s="21"/>
      <c r="BM819" s="21"/>
      <c r="BN819" s="21"/>
      <c r="BO819" s="21"/>
      <c r="BP819" s="21"/>
      <c r="BQ819" s="21"/>
      <c r="BR819" s="21"/>
      <c r="BS819" s="21"/>
      <c r="BT819" s="21"/>
      <c r="BU819" s="21"/>
      <c r="BV819" s="21"/>
      <c r="BW819" s="21"/>
      <c r="BX819" s="21"/>
      <c r="BY819" s="21"/>
      <c r="BZ819" s="21"/>
      <c r="CA819" s="21"/>
    </row>
    <row r="820" spans="1:79" ht="15.75" customHeight="1" x14ac:dyDescent="0.2">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c r="AA820" s="21"/>
      <c r="AB820" s="21"/>
      <c r="AC820" s="21"/>
      <c r="AD820" s="21"/>
      <c r="AE820" s="21"/>
      <c r="AF820" s="21"/>
      <c r="AG820" s="21"/>
      <c r="AH820" s="21"/>
      <c r="AI820" s="21"/>
      <c r="AJ820" s="21"/>
      <c r="AK820" s="21"/>
      <c r="AL820" s="21"/>
      <c r="AM820" s="21"/>
      <c r="AN820" s="21"/>
      <c r="AO820" s="21"/>
      <c r="AP820" s="21"/>
      <c r="AQ820" s="21"/>
      <c r="AR820" s="21"/>
      <c r="AS820" s="21"/>
      <c r="AT820" s="21"/>
      <c r="AU820" s="21"/>
      <c r="AV820" s="21"/>
      <c r="AW820" s="21"/>
      <c r="AX820" s="21"/>
      <c r="AY820" s="21"/>
      <c r="AZ820" s="21"/>
      <c r="BA820" s="21"/>
      <c r="BB820" s="21"/>
      <c r="BC820" s="21"/>
      <c r="BD820" s="21"/>
      <c r="BE820" s="21"/>
      <c r="BF820" s="21"/>
      <c r="BG820" s="21"/>
      <c r="BH820" s="21"/>
      <c r="BI820" s="21"/>
      <c r="BJ820" s="21"/>
      <c r="BK820" s="21"/>
      <c r="BL820" s="21"/>
      <c r="BM820" s="21"/>
      <c r="BN820" s="21"/>
      <c r="BO820" s="21"/>
      <c r="BP820" s="21"/>
      <c r="BQ820" s="21"/>
      <c r="BR820" s="21"/>
      <c r="BS820" s="21"/>
      <c r="BT820" s="21"/>
      <c r="BU820" s="21"/>
      <c r="BV820" s="21"/>
      <c r="BW820" s="21"/>
      <c r="BX820" s="21"/>
      <c r="BY820" s="21"/>
      <c r="BZ820" s="21"/>
      <c r="CA820" s="21"/>
    </row>
    <row r="821" spans="1:79" ht="15.75" customHeight="1" x14ac:dyDescent="0.2">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c r="AA821" s="21"/>
      <c r="AB821" s="21"/>
      <c r="AC821" s="21"/>
      <c r="AD821" s="21"/>
      <c r="AE821" s="21"/>
      <c r="AF821" s="21"/>
      <c r="AG821" s="21"/>
      <c r="AH821" s="21"/>
      <c r="AI821" s="21"/>
      <c r="AJ821" s="21"/>
      <c r="AK821" s="21"/>
      <c r="AL821" s="21"/>
      <c r="AM821" s="21"/>
      <c r="AN821" s="21"/>
      <c r="AO821" s="21"/>
      <c r="AP821" s="21"/>
      <c r="AQ821" s="21"/>
      <c r="AR821" s="21"/>
      <c r="AS821" s="21"/>
      <c r="AT821" s="21"/>
      <c r="AU821" s="21"/>
      <c r="AV821" s="21"/>
      <c r="AW821" s="21"/>
      <c r="AX821" s="21"/>
      <c r="AY821" s="21"/>
      <c r="AZ821" s="21"/>
      <c r="BA821" s="21"/>
      <c r="BB821" s="21"/>
      <c r="BC821" s="21"/>
      <c r="BD821" s="21"/>
      <c r="BE821" s="21"/>
      <c r="BF821" s="21"/>
      <c r="BG821" s="21"/>
      <c r="BH821" s="21"/>
      <c r="BI821" s="21"/>
      <c r="BJ821" s="21"/>
      <c r="BK821" s="21"/>
      <c r="BL821" s="21"/>
      <c r="BM821" s="21"/>
      <c r="BN821" s="21"/>
      <c r="BO821" s="21"/>
      <c r="BP821" s="21"/>
      <c r="BQ821" s="21"/>
      <c r="BR821" s="21"/>
      <c r="BS821" s="21"/>
      <c r="BT821" s="21"/>
      <c r="BU821" s="21"/>
      <c r="BV821" s="21"/>
      <c r="BW821" s="21"/>
      <c r="BX821" s="21"/>
      <c r="BY821" s="21"/>
      <c r="BZ821" s="21"/>
      <c r="CA821" s="21"/>
    </row>
    <row r="822" spans="1:79" ht="15.75" customHeight="1" x14ac:dyDescent="0.2">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c r="AA822" s="21"/>
      <c r="AB822" s="21"/>
      <c r="AC822" s="21"/>
      <c r="AD822" s="21"/>
      <c r="AE822" s="21"/>
      <c r="AF822" s="21"/>
      <c r="AG822" s="21"/>
      <c r="AH822" s="21"/>
      <c r="AI822" s="21"/>
      <c r="AJ822" s="21"/>
      <c r="AK822" s="21"/>
      <c r="AL822" s="21"/>
      <c r="AM822" s="21"/>
      <c r="AN822" s="21"/>
      <c r="AO822" s="21"/>
      <c r="AP822" s="21"/>
      <c r="AQ822" s="21"/>
      <c r="AR822" s="21"/>
      <c r="AS822" s="21"/>
      <c r="AT822" s="21"/>
      <c r="AU822" s="21"/>
      <c r="AV822" s="21"/>
      <c r="AW822" s="21"/>
      <c r="AX822" s="21"/>
      <c r="AY822" s="21"/>
      <c r="AZ822" s="21"/>
      <c r="BA822" s="21"/>
      <c r="BB822" s="21"/>
      <c r="BC822" s="21"/>
      <c r="BD822" s="21"/>
      <c r="BE822" s="21"/>
      <c r="BF822" s="21"/>
      <c r="BG822" s="21"/>
      <c r="BH822" s="21"/>
      <c r="BI822" s="21"/>
      <c r="BJ822" s="21"/>
      <c r="BK822" s="21"/>
      <c r="BL822" s="21"/>
      <c r="BM822" s="21"/>
      <c r="BN822" s="21"/>
      <c r="BO822" s="21"/>
      <c r="BP822" s="21"/>
      <c r="BQ822" s="21"/>
      <c r="BR822" s="21"/>
      <c r="BS822" s="21"/>
      <c r="BT822" s="21"/>
      <c r="BU822" s="21"/>
      <c r="BV822" s="21"/>
      <c r="BW822" s="21"/>
      <c r="BX822" s="21"/>
      <c r="BY822" s="21"/>
      <c r="BZ822" s="21"/>
      <c r="CA822" s="21"/>
    </row>
    <row r="823" spans="1:79" ht="15.75" customHeight="1" x14ac:dyDescent="0.2">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c r="AA823" s="21"/>
      <c r="AB823" s="21"/>
      <c r="AC823" s="21"/>
      <c r="AD823" s="21"/>
      <c r="AE823" s="21"/>
      <c r="AF823" s="21"/>
      <c r="AG823" s="21"/>
      <c r="AH823" s="21"/>
      <c r="AI823" s="21"/>
      <c r="AJ823" s="21"/>
      <c r="AK823" s="21"/>
      <c r="AL823" s="21"/>
      <c r="AM823" s="21"/>
      <c r="AN823" s="21"/>
      <c r="AO823" s="21"/>
      <c r="AP823" s="21"/>
      <c r="AQ823" s="21"/>
      <c r="AR823" s="21"/>
      <c r="AS823" s="21"/>
      <c r="AT823" s="21"/>
      <c r="AU823" s="21"/>
      <c r="AV823" s="21"/>
      <c r="AW823" s="21"/>
      <c r="AX823" s="21"/>
      <c r="AY823" s="21"/>
      <c r="AZ823" s="21"/>
      <c r="BA823" s="21"/>
      <c r="BB823" s="21"/>
      <c r="BC823" s="21"/>
      <c r="BD823" s="21"/>
      <c r="BE823" s="21"/>
      <c r="BF823" s="21"/>
      <c r="BG823" s="21"/>
      <c r="BH823" s="21"/>
      <c r="BI823" s="21"/>
      <c r="BJ823" s="21"/>
      <c r="BK823" s="21"/>
      <c r="BL823" s="21"/>
      <c r="BM823" s="21"/>
      <c r="BN823" s="21"/>
      <c r="BO823" s="21"/>
      <c r="BP823" s="21"/>
      <c r="BQ823" s="21"/>
      <c r="BR823" s="21"/>
      <c r="BS823" s="21"/>
      <c r="BT823" s="21"/>
      <c r="BU823" s="21"/>
      <c r="BV823" s="21"/>
      <c r="BW823" s="21"/>
      <c r="BX823" s="21"/>
      <c r="BY823" s="21"/>
      <c r="BZ823" s="21"/>
      <c r="CA823" s="21"/>
    </row>
    <row r="824" spans="1:79" ht="15.75" customHeight="1" x14ac:dyDescent="0.2">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c r="AA824" s="21"/>
      <c r="AB824" s="21"/>
      <c r="AC824" s="21"/>
      <c r="AD824" s="21"/>
      <c r="AE824" s="21"/>
      <c r="AF824" s="21"/>
      <c r="AG824" s="21"/>
      <c r="AH824" s="21"/>
      <c r="AI824" s="21"/>
      <c r="AJ824" s="21"/>
      <c r="AK824" s="21"/>
      <c r="AL824" s="21"/>
      <c r="AM824" s="21"/>
      <c r="AN824" s="21"/>
      <c r="AO824" s="21"/>
      <c r="AP824" s="21"/>
      <c r="AQ824" s="21"/>
      <c r="AR824" s="21"/>
      <c r="AS824" s="21"/>
      <c r="AT824" s="21"/>
      <c r="AU824" s="21"/>
      <c r="AV824" s="21"/>
      <c r="AW824" s="21"/>
      <c r="AX824" s="21"/>
      <c r="AY824" s="21"/>
      <c r="AZ824" s="21"/>
      <c r="BA824" s="21"/>
      <c r="BB824" s="21"/>
      <c r="BC824" s="21"/>
      <c r="BD824" s="21"/>
      <c r="BE824" s="21"/>
      <c r="BF824" s="21"/>
      <c r="BG824" s="21"/>
      <c r="BH824" s="21"/>
      <c r="BI824" s="21"/>
      <c r="BJ824" s="21"/>
      <c r="BK824" s="21"/>
      <c r="BL824" s="21"/>
      <c r="BM824" s="21"/>
      <c r="BN824" s="21"/>
      <c r="BO824" s="21"/>
      <c r="BP824" s="21"/>
      <c r="BQ824" s="21"/>
      <c r="BR824" s="21"/>
      <c r="BS824" s="21"/>
      <c r="BT824" s="21"/>
      <c r="BU824" s="21"/>
      <c r="BV824" s="21"/>
      <c r="BW824" s="21"/>
      <c r="BX824" s="21"/>
      <c r="BY824" s="21"/>
      <c r="BZ824" s="21"/>
      <c r="CA824" s="21"/>
    </row>
    <row r="825" spans="1:79" ht="15.75" customHeight="1" x14ac:dyDescent="0.2">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c r="AA825" s="21"/>
      <c r="AB825" s="21"/>
      <c r="AC825" s="21"/>
      <c r="AD825" s="21"/>
      <c r="AE825" s="21"/>
      <c r="AF825" s="21"/>
      <c r="AG825" s="21"/>
      <c r="AH825" s="21"/>
      <c r="AI825" s="21"/>
      <c r="AJ825" s="21"/>
      <c r="AK825" s="21"/>
      <c r="AL825" s="21"/>
      <c r="AM825" s="21"/>
      <c r="AN825" s="21"/>
      <c r="AO825" s="21"/>
      <c r="AP825" s="21"/>
      <c r="AQ825" s="21"/>
      <c r="AR825" s="21"/>
      <c r="AS825" s="21"/>
      <c r="AT825" s="21"/>
      <c r="AU825" s="21"/>
      <c r="AV825" s="21"/>
      <c r="AW825" s="21"/>
      <c r="AX825" s="21"/>
      <c r="AY825" s="21"/>
      <c r="AZ825" s="21"/>
      <c r="BA825" s="21"/>
      <c r="BB825" s="21"/>
      <c r="BC825" s="21"/>
      <c r="BD825" s="21"/>
      <c r="BE825" s="21"/>
      <c r="BF825" s="21"/>
      <c r="BG825" s="21"/>
      <c r="BH825" s="21"/>
      <c r="BI825" s="21"/>
      <c r="BJ825" s="21"/>
      <c r="BK825" s="21"/>
      <c r="BL825" s="21"/>
      <c r="BM825" s="21"/>
      <c r="BN825" s="21"/>
      <c r="BO825" s="21"/>
      <c r="BP825" s="21"/>
      <c r="BQ825" s="21"/>
      <c r="BR825" s="21"/>
      <c r="BS825" s="21"/>
      <c r="BT825" s="21"/>
      <c r="BU825" s="21"/>
      <c r="BV825" s="21"/>
      <c r="BW825" s="21"/>
      <c r="BX825" s="21"/>
      <c r="BY825" s="21"/>
      <c r="BZ825" s="21"/>
      <c r="CA825" s="21"/>
    </row>
    <row r="826" spans="1:79" ht="15.75" customHeight="1" x14ac:dyDescent="0.2">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c r="AA826" s="21"/>
      <c r="AB826" s="21"/>
      <c r="AC826" s="21"/>
      <c r="AD826" s="21"/>
      <c r="AE826" s="21"/>
      <c r="AF826" s="21"/>
      <c r="AG826" s="21"/>
      <c r="AH826" s="21"/>
      <c r="AI826" s="21"/>
      <c r="AJ826" s="21"/>
      <c r="AK826" s="21"/>
      <c r="AL826" s="21"/>
      <c r="AM826" s="21"/>
      <c r="AN826" s="21"/>
      <c r="AO826" s="21"/>
      <c r="AP826" s="21"/>
      <c r="AQ826" s="21"/>
      <c r="AR826" s="21"/>
      <c r="AS826" s="21"/>
      <c r="AT826" s="21"/>
      <c r="AU826" s="21"/>
      <c r="AV826" s="21"/>
      <c r="AW826" s="21"/>
      <c r="AX826" s="21"/>
      <c r="AY826" s="21"/>
      <c r="AZ826" s="21"/>
      <c r="BA826" s="21"/>
      <c r="BB826" s="21"/>
      <c r="BC826" s="21"/>
      <c r="BD826" s="21"/>
      <c r="BE826" s="21"/>
      <c r="BF826" s="21"/>
      <c r="BG826" s="21"/>
      <c r="BH826" s="21"/>
      <c r="BI826" s="21"/>
      <c r="BJ826" s="21"/>
      <c r="BK826" s="21"/>
      <c r="BL826" s="21"/>
      <c r="BM826" s="21"/>
      <c r="BN826" s="21"/>
      <c r="BO826" s="21"/>
      <c r="BP826" s="21"/>
      <c r="BQ826" s="21"/>
      <c r="BR826" s="21"/>
      <c r="BS826" s="21"/>
      <c r="BT826" s="21"/>
      <c r="BU826" s="21"/>
      <c r="BV826" s="21"/>
      <c r="BW826" s="21"/>
      <c r="BX826" s="21"/>
      <c r="BY826" s="21"/>
      <c r="BZ826" s="21"/>
      <c r="CA826" s="21"/>
    </row>
    <row r="827" spans="1:79" ht="15.75" customHeight="1" x14ac:dyDescent="0.2">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c r="AA827" s="21"/>
      <c r="AB827" s="21"/>
      <c r="AC827" s="21"/>
      <c r="AD827" s="21"/>
      <c r="AE827" s="21"/>
      <c r="AF827" s="21"/>
      <c r="AG827" s="21"/>
      <c r="AH827" s="21"/>
      <c r="AI827" s="21"/>
      <c r="AJ827" s="21"/>
      <c r="AK827" s="21"/>
      <c r="AL827" s="21"/>
      <c r="AM827" s="21"/>
      <c r="AN827" s="21"/>
      <c r="AO827" s="21"/>
      <c r="AP827" s="21"/>
      <c r="AQ827" s="21"/>
      <c r="AR827" s="21"/>
      <c r="AS827" s="21"/>
      <c r="AT827" s="21"/>
      <c r="AU827" s="21"/>
      <c r="AV827" s="21"/>
      <c r="AW827" s="21"/>
      <c r="AX827" s="21"/>
      <c r="AY827" s="21"/>
      <c r="AZ827" s="21"/>
      <c r="BA827" s="21"/>
      <c r="BB827" s="21"/>
      <c r="BC827" s="21"/>
      <c r="BD827" s="21"/>
      <c r="BE827" s="21"/>
      <c r="BF827" s="21"/>
      <c r="BG827" s="21"/>
      <c r="BH827" s="21"/>
      <c r="BI827" s="21"/>
      <c r="BJ827" s="21"/>
      <c r="BK827" s="21"/>
      <c r="BL827" s="21"/>
      <c r="BM827" s="21"/>
      <c r="BN827" s="21"/>
      <c r="BO827" s="21"/>
      <c r="BP827" s="21"/>
      <c r="BQ827" s="21"/>
      <c r="BR827" s="21"/>
      <c r="BS827" s="21"/>
      <c r="BT827" s="21"/>
      <c r="BU827" s="21"/>
      <c r="BV827" s="21"/>
      <c r="BW827" s="21"/>
      <c r="BX827" s="21"/>
      <c r="BY827" s="21"/>
      <c r="BZ827" s="21"/>
      <c r="CA827" s="21"/>
    </row>
    <row r="828" spans="1:79" ht="15.75" customHeight="1" x14ac:dyDescent="0.2">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c r="AA828" s="21"/>
      <c r="AB828" s="21"/>
      <c r="AC828" s="21"/>
      <c r="AD828" s="21"/>
      <c r="AE828" s="21"/>
      <c r="AF828" s="21"/>
      <c r="AG828" s="21"/>
      <c r="AH828" s="21"/>
      <c r="AI828" s="21"/>
      <c r="AJ828" s="21"/>
      <c r="AK828" s="21"/>
      <c r="AL828" s="21"/>
      <c r="AM828" s="21"/>
      <c r="AN828" s="21"/>
      <c r="AO828" s="21"/>
      <c r="AP828" s="21"/>
      <c r="AQ828" s="21"/>
      <c r="AR828" s="21"/>
      <c r="AS828" s="21"/>
      <c r="AT828" s="21"/>
      <c r="AU828" s="21"/>
      <c r="AV828" s="21"/>
      <c r="AW828" s="21"/>
      <c r="AX828" s="21"/>
      <c r="AY828" s="21"/>
      <c r="AZ828" s="21"/>
      <c r="BA828" s="21"/>
      <c r="BB828" s="21"/>
      <c r="BC828" s="21"/>
      <c r="BD828" s="21"/>
      <c r="BE828" s="21"/>
      <c r="BF828" s="21"/>
      <c r="BG828" s="21"/>
      <c r="BH828" s="21"/>
      <c r="BI828" s="21"/>
      <c r="BJ828" s="21"/>
      <c r="BK828" s="21"/>
      <c r="BL828" s="21"/>
      <c r="BM828" s="21"/>
      <c r="BN828" s="21"/>
      <c r="BO828" s="21"/>
      <c r="BP828" s="21"/>
      <c r="BQ828" s="21"/>
      <c r="BR828" s="21"/>
      <c r="BS828" s="21"/>
      <c r="BT828" s="21"/>
      <c r="BU828" s="21"/>
      <c r="BV828" s="21"/>
      <c r="BW828" s="21"/>
      <c r="BX828" s="21"/>
      <c r="BY828" s="21"/>
      <c r="BZ828" s="21"/>
      <c r="CA828" s="21"/>
    </row>
    <row r="829" spans="1:79" ht="15.75" customHeight="1" x14ac:dyDescent="0.2">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c r="AA829" s="21"/>
      <c r="AB829" s="21"/>
      <c r="AC829" s="21"/>
      <c r="AD829" s="21"/>
      <c r="AE829" s="21"/>
      <c r="AF829" s="21"/>
      <c r="AG829" s="21"/>
      <c r="AH829" s="21"/>
      <c r="AI829" s="21"/>
      <c r="AJ829" s="21"/>
      <c r="AK829" s="21"/>
      <c r="AL829" s="21"/>
      <c r="AM829" s="21"/>
      <c r="AN829" s="21"/>
      <c r="AO829" s="21"/>
      <c r="AP829" s="21"/>
      <c r="AQ829" s="21"/>
      <c r="AR829" s="21"/>
      <c r="AS829" s="21"/>
      <c r="AT829" s="21"/>
      <c r="AU829" s="21"/>
      <c r="AV829" s="21"/>
      <c r="AW829" s="21"/>
      <c r="AX829" s="21"/>
      <c r="AY829" s="21"/>
      <c r="AZ829" s="21"/>
      <c r="BA829" s="21"/>
      <c r="BB829" s="21"/>
      <c r="BC829" s="21"/>
      <c r="BD829" s="21"/>
      <c r="BE829" s="21"/>
      <c r="BF829" s="21"/>
      <c r="BG829" s="21"/>
      <c r="BH829" s="21"/>
      <c r="BI829" s="21"/>
      <c r="BJ829" s="21"/>
      <c r="BK829" s="21"/>
      <c r="BL829" s="21"/>
      <c r="BM829" s="21"/>
      <c r="BN829" s="21"/>
      <c r="BO829" s="21"/>
      <c r="BP829" s="21"/>
      <c r="BQ829" s="21"/>
      <c r="BR829" s="21"/>
      <c r="BS829" s="21"/>
      <c r="BT829" s="21"/>
      <c r="BU829" s="21"/>
      <c r="BV829" s="21"/>
      <c r="BW829" s="21"/>
      <c r="BX829" s="21"/>
      <c r="BY829" s="21"/>
      <c r="BZ829" s="21"/>
      <c r="CA829" s="21"/>
    </row>
    <row r="830" spans="1:79" ht="15.75" customHeight="1" x14ac:dyDescent="0.2">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c r="AA830" s="21"/>
      <c r="AB830" s="21"/>
      <c r="AC830" s="21"/>
      <c r="AD830" s="21"/>
      <c r="AE830" s="21"/>
      <c r="AF830" s="21"/>
      <c r="AG830" s="21"/>
      <c r="AH830" s="21"/>
      <c r="AI830" s="21"/>
      <c r="AJ830" s="21"/>
      <c r="AK830" s="21"/>
      <c r="AL830" s="21"/>
      <c r="AM830" s="21"/>
      <c r="AN830" s="21"/>
      <c r="AO830" s="21"/>
      <c r="AP830" s="21"/>
      <c r="AQ830" s="21"/>
      <c r="AR830" s="21"/>
      <c r="AS830" s="21"/>
      <c r="AT830" s="21"/>
      <c r="AU830" s="21"/>
      <c r="AV830" s="21"/>
      <c r="AW830" s="21"/>
      <c r="AX830" s="21"/>
      <c r="AY830" s="21"/>
      <c r="AZ830" s="21"/>
      <c r="BA830" s="21"/>
      <c r="BB830" s="21"/>
      <c r="BC830" s="21"/>
      <c r="BD830" s="21"/>
      <c r="BE830" s="21"/>
      <c r="BF830" s="21"/>
      <c r="BG830" s="21"/>
      <c r="BH830" s="21"/>
      <c r="BI830" s="21"/>
      <c r="BJ830" s="21"/>
      <c r="BK830" s="21"/>
      <c r="BL830" s="21"/>
      <c r="BM830" s="21"/>
      <c r="BN830" s="21"/>
      <c r="BO830" s="21"/>
      <c r="BP830" s="21"/>
      <c r="BQ830" s="21"/>
      <c r="BR830" s="21"/>
      <c r="BS830" s="21"/>
      <c r="BT830" s="21"/>
      <c r="BU830" s="21"/>
      <c r="BV830" s="21"/>
      <c r="BW830" s="21"/>
      <c r="BX830" s="21"/>
      <c r="BY830" s="21"/>
      <c r="BZ830" s="21"/>
      <c r="CA830" s="21"/>
    </row>
    <row r="831" spans="1:79" ht="15.75" customHeight="1" x14ac:dyDescent="0.2">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c r="AA831" s="21"/>
      <c r="AB831" s="21"/>
      <c r="AC831" s="21"/>
      <c r="AD831" s="21"/>
      <c r="AE831" s="21"/>
      <c r="AF831" s="21"/>
      <c r="AG831" s="21"/>
      <c r="AH831" s="21"/>
      <c r="AI831" s="21"/>
      <c r="AJ831" s="21"/>
      <c r="AK831" s="21"/>
      <c r="AL831" s="21"/>
      <c r="AM831" s="21"/>
      <c r="AN831" s="21"/>
      <c r="AO831" s="21"/>
      <c r="AP831" s="21"/>
      <c r="AQ831" s="21"/>
      <c r="AR831" s="21"/>
      <c r="AS831" s="21"/>
      <c r="AT831" s="21"/>
      <c r="AU831" s="21"/>
      <c r="AV831" s="21"/>
      <c r="AW831" s="21"/>
      <c r="AX831" s="21"/>
      <c r="AY831" s="21"/>
      <c r="AZ831" s="21"/>
      <c r="BA831" s="21"/>
      <c r="BB831" s="21"/>
      <c r="BC831" s="21"/>
      <c r="BD831" s="21"/>
      <c r="BE831" s="21"/>
      <c r="BF831" s="21"/>
      <c r="BG831" s="21"/>
      <c r="BH831" s="21"/>
      <c r="BI831" s="21"/>
      <c r="BJ831" s="21"/>
      <c r="BK831" s="21"/>
      <c r="BL831" s="21"/>
      <c r="BM831" s="21"/>
      <c r="BN831" s="21"/>
      <c r="BO831" s="21"/>
      <c r="BP831" s="21"/>
      <c r="BQ831" s="21"/>
      <c r="BR831" s="21"/>
      <c r="BS831" s="21"/>
      <c r="BT831" s="21"/>
      <c r="BU831" s="21"/>
      <c r="BV831" s="21"/>
      <c r="BW831" s="21"/>
      <c r="BX831" s="21"/>
      <c r="BY831" s="21"/>
      <c r="BZ831" s="21"/>
      <c r="CA831" s="21"/>
    </row>
    <row r="832" spans="1:79" ht="15.75" customHeight="1" x14ac:dyDescent="0.2">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c r="AA832" s="21"/>
      <c r="AB832" s="21"/>
      <c r="AC832" s="21"/>
      <c r="AD832" s="21"/>
      <c r="AE832" s="21"/>
      <c r="AF832" s="21"/>
      <c r="AG832" s="21"/>
      <c r="AH832" s="21"/>
      <c r="AI832" s="21"/>
      <c r="AJ832" s="21"/>
      <c r="AK832" s="21"/>
      <c r="AL832" s="21"/>
      <c r="AM832" s="21"/>
      <c r="AN832" s="21"/>
      <c r="AO832" s="21"/>
      <c r="AP832" s="21"/>
      <c r="AQ832" s="21"/>
      <c r="AR832" s="21"/>
      <c r="AS832" s="21"/>
      <c r="AT832" s="21"/>
      <c r="AU832" s="21"/>
      <c r="AV832" s="21"/>
      <c r="AW832" s="21"/>
      <c r="AX832" s="21"/>
      <c r="AY832" s="21"/>
      <c r="AZ832" s="21"/>
      <c r="BA832" s="21"/>
      <c r="BB832" s="21"/>
      <c r="BC832" s="21"/>
      <c r="BD832" s="21"/>
      <c r="BE832" s="21"/>
      <c r="BF832" s="21"/>
      <c r="BG832" s="21"/>
      <c r="BH832" s="21"/>
      <c r="BI832" s="21"/>
      <c r="BJ832" s="21"/>
      <c r="BK832" s="21"/>
      <c r="BL832" s="21"/>
      <c r="BM832" s="21"/>
      <c r="BN832" s="21"/>
      <c r="BO832" s="21"/>
      <c r="BP832" s="21"/>
      <c r="BQ832" s="21"/>
      <c r="BR832" s="21"/>
      <c r="BS832" s="21"/>
      <c r="BT832" s="21"/>
      <c r="BU832" s="21"/>
      <c r="BV832" s="21"/>
      <c r="BW832" s="21"/>
      <c r="BX832" s="21"/>
      <c r="BY832" s="21"/>
      <c r="BZ832" s="21"/>
      <c r="CA832" s="21"/>
    </row>
    <row r="833" spans="1:79" ht="15.75" customHeight="1" x14ac:dyDescent="0.2">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c r="AA833" s="21"/>
      <c r="AB833" s="21"/>
      <c r="AC833" s="21"/>
      <c r="AD833" s="21"/>
      <c r="AE833" s="21"/>
      <c r="AF833" s="21"/>
      <c r="AG833" s="21"/>
      <c r="AH833" s="21"/>
      <c r="AI833" s="21"/>
      <c r="AJ833" s="21"/>
      <c r="AK833" s="21"/>
      <c r="AL833" s="21"/>
      <c r="AM833" s="21"/>
      <c r="AN833" s="21"/>
      <c r="AO833" s="21"/>
      <c r="AP833" s="21"/>
      <c r="AQ833" s="21"/>
      <c r="AR833" s="21"/>
      <c r="AS833" s="21"/>
      <c r="AT833" s="21"/>
      <c r="AU833" s="21"/>
      <c r="AV833" s="21"/>
      <c r="AW833" s="21"/>
      <c r="AX833" s="21"/>
      <c r="AY833" s="21"/>
      <c r="AZ833" s="21"/>
      <c r="BA833" s="21"/>
      <c r="BB833" s="21"/>
      <c r="BC833" s="21"/>
      <c r="BD833" s="21"/>
      <c r="BE833" s="21"/>
      <c r="BF833" s="21"/>
      <c r="BG833" s="21"/>
      <c r="BH833" s="21"/>
      <c r="BI833" s="21"/>
      <c r="BJ833" s="21"/>
      <c r="BK833" s="21"/>
      <c r="BL833" s="21"/>
      <c r="BM833" s="21"/>
      <c r="BN833" s="21"/>
      <c r="BO833" s="21"/>
      <c r="BP833" s="21"/>
      <c r="BQ833" s="21"/>
      <c r="BR833" s="21"/>
      <c r="BS833" s="21"/>
      <c r="BT833" s="21"/>
      <c r="BU833" s="21"/>
      <c r="BV833" s="21"/>
      <c r="BW833" s="21"/>
      <c r="BX833" s="21"/>
      <c r="BY833" s="21"/>
      <c r="BZ833" s="21"/>
      <c r="CA833" s="21"/>
    </row>
    <row r="834" spans="1:79" ht="15.75" customHeight="1" x14ac:dyDescent="0.2">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c r="AA834" s="21"/>
      <c r="AB834" s="21"/>
      <c r="AC834" s="21"/>
      <c r="AD834" s="21"/>
      <c r="AE834" s="21"/>
      <c r="AF834" s="21"/>
      <c r="AG834" s="21"/>
      <c r="AH834" s="21"/>
      <c r="AI834" s="21"/>
      <c r="AJ834" s="21"/>
      <c r="AK834" s="21"/>
      <c r="AL834" s="21"/>
      <c r="AM834" s="21"/>
      <c r="AN834" s="21"/>
      <c r="AO834" s="21"/>
      <c r="AP834" s="21"/>
      <c r="AQ834" s="21"/>
      <c r="AR834" s="21"/>
      <c r="AS834" s="21"/>
      <c r="AT834" s="21"/>
      <c r="AU834" s="21"/>
      <c r="AV834" s="21"/>
      <c r="AW834" s="21"/>
      <c r="AX834" s="21"/>
      <c r="AY834" s="21"/>
      <c r="AZ834" s="21"/>
      <c r="BA834" s="21"/>
      <c r="BB834" s="21"/>
      <c r="BC834" s="21"/>
      <c r="BD834" s="21"/>
      <c r="BE834" s="21"/>
      <c r="BF834" s="21"/>
      <c r="BG834" s="21"/>
      <c r="BH834" s="21"/>
      <c r="BI834" s="21"/>
      <c r="BJ834" s="21"/>
      <c r="BK834" s="21"/>
      <c r="BL834" s="21"/>
      <c r="BM834" s="21"/>
      <c r="BN834" s="21"/>
      <c r="BO834" s="21"/>
      <c r="BP834" s="21"/>
      <c r="BQ834" s="21"/>
      <c r="BR834" s="21"/>
      <c r="BS834" s="21"/>
      <c r="BT834" s="21"/>
      <c r="BU834" s="21"/>
      <c r="BV834" s="21"/>
      <c r="BW834" s="21"/>
      <c r="BX834" s="21"/>
      <c r="BY834" s="21"/>
      <c r="BZ834" s="21"/>
      <c r="CA834" s="21"/>
    </row>
    <row r="835" spans="1:79" ht="15.75" customHeight="1" x14ac:dyDescent="0.2">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c r="AA835" s="21"/>
      <c r="AB835" s="21"/>
      <c r="AC835" s="21"/>
      <c r="AD835" s="21"/>
      <c r="AE835" s="21"/>
      <c r="AF835" s="21"/>
      <c r="AG835" s="21"/>
      <c r="AH835" s="21"/>
      <c r="AI835" s="21"/>
      <c r="AJ835" s="21"/>
      <c r="AK835" s="21"/>
      <c r="AL835" s="21"/>
      <c r="AM835" s="21"/>
      <c r="AN835" s="21"/>
      <c r="AO835" s="21"/>
      <c r="AP835" s="21"/>
      <c r="AQ835" s="21"/>
      <c r="AR835" s="21"/>
      <c r="AS835" s="21"/>
      <c r="AT835" s="21"/>
      <c r="AU835" s="21"/>
      <c r="AV835" s="21"/>
      <c r="AW835" s="21"/>
      <c r="AX835" s="21"/>
      <c r="AY835" s="21"/>
      <c r="AZ835" s="21"/>
      <c r="BA835" s="21"/>
      <c r="BB835" s="21"/>
      <c r="BC835" s="21"/>
      <c r="BD835" s="21"/>
      <c r="BE835" s="21"/>
      <c r="BF835" s="21"/>
      <c r="BG835" s="21"/>
      <c r="BH835" s="21"/>
      <c r="BI835" s="21"/>
      <c r="BJ835" s="21"/>
      <c r="BK835" s="21"/>
      <c r="BL835" s="21"/>
      <c r="BM835" s="21"/>
      <c r="BN835" s="21"/>
      <c r="BO835" s="21"/>
      <c r="BP835" s="21"/>
      <c r="BQ835" s="21"/>
      <c r="BR835" s="21"/>
      <c r="BS835" s="21"/>
      <c r="BT835" s="21"/>
      <c r="BU835" s="21"/>
      <c r="BV835" s="21"/>
      <c r="BW835" s="21"/>
      <c r="BX835" s="21"/>
      <c r="BY835" s="21"/>
      <c r="BZ835" s="21"/>
      <c r="CA835" s="21"/>
    </row>
    <row r="836" spans="1:79" ht="15.75" customHeight="1" x14ac:dyDescent="0.2">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c r="AA836" s="21"/>
      <c r="AB836" s="21"/>
      <c r="AC836" s="21"/>
      <c r="AD836" s="21"/>
      <c r="AE836" s="21"/>
      <c r="AF836" s="21"/>
      <c r="AG836" s="21"/>
      <c r="AH836" s="21"/>
      <c r="AI836" s="21"/>
      <c r="AJ836" s="21"/>
      <c r="AK836" s="21"/>
      <c r="AL836" s="21"/>
      <c r="AM836" s="21"/>
      <c r="AN836" s="21"/>
      <c r="AO836" s="21"/>
      <c r="AP836" s="21"/>
      <c r="AQ836" s="21"/>
      <c r="AR836" s="21"/>
      <c r="AS836" s="21"/>
      <c r="AT836" s="21"/>
      <c r="AU836" s="21"/>
      <c r="AV836" s="21"/>
      <c r="AW836" s="21"/>
      <c r="AX836" s="21"/>
      <c r="AY836" s="21"/>
      <c r="AZ836" s="21"/>
      <c r="BA836" s="21"/>
      <c r="BB836" s="21"/>
      <c r="BC836" s="21"/>
      <c r="BD836" s="21"/>
      <c r="BE836" s="21"/>
      <c r="BF836" s="21"/>
      <c r="BG836" s="21"/>
      <c r="BH836" s="21"/>
      <c r="BI836" s="21"/>
      <c r="BJ836" s="21"/>
      <c r="BK836" s="21"/>
      <c r="BL836" s="21"/>
      <c r="BM836" s="21"/>
      <c r="BN836" s="21"/>
      <c r="BO836" s="21"/>
      <c r="BP836" s="21"/>
      <c r="BQ836" s="21"/>
      <c r="BR836" s="21"/>
      <c r="BS836" s="21"/>
      <c r="BT836" s="21"/>
      <c r="BU836" s="21"/>
      <c r="BV836" s="21"/>
      <c r="BW836" s="21"/>
      <c r="BX836" s="21"/>
      <c r="BY836" s="21"/>
      <c r="BZ836" s="21"/>
      <c r="CA836" s="21"/>
    </row>
    <row r="837" spans="1:79" ht="15.75" customHeight="1" x14ac:dyDescent="0.2">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c r="AA837" s="21"/>
      <c r="AB837" s="21"/>
      <c r="AC837" s="21"/>
      <c r="AD837" s="21"/>
      <c r="AE837" s="21"/>
      <c r="AF837" s="21"/>
      <c r="AG837" s="21"/>
      <c r="AH837" s="21"/>
      <c r="AI837" s="21"/>
      <c r="AJ837" s="21"/>
      <c r="AK837" s="21"/>
      <c r="AL837" s="21"/>
      <c r="AM837" s="21"/>
      <c r="AN837" s="21"/>
      <c r="AO837" s="21"/>
      <c r="AP837" s="21"/>
      <c r="AQ837" s="21"/>
      <c r="AR837" s="21"/>
      <c r="AS837" s="21"/>
      <c r="AT837" s="21"/>
      <c r="AU837" s="21"/>
      <c r="AV837" s="21"/>
      <c r="AW837" s="21"/>
      <c r="AX837" s="21"/>
      <c r="AY837" s="21"/>
      <c r="AZ837" s="21"/>
      <c r="BA837" s="21"/>
      <c r="BB837" s="21"/>
      <c r="BC837" s="21"/>
      <c r="BD837" s="21"/>
      <c r="BE837" s="21"/>
      <c r="BF837" s="21"/>
      <c r="BG837" s="21"/>
      <c r="BH837" s="21"/>
      <c r="BI837" s="21"/>
      <c r="BJ837" s="21"/>
      <c r="BK837" s="21"/>
      <c r="BL837" s="21"/>
      <c r="BM837" s="21"/>
      <c r="BN837" s="21"/>
      <c r="BO837" s="21"/>
      <c r="BP837" s="21"/>
      <c r="BQ837" s="21"/>
      <c r="BR837" s="21"/>
      <c r="BS837" s="21"/>
      <c r="BT837" s="21"/>
      <c r="BU837" s="21"/>
      <c r="BV837" s="21"/>
      <c r="BW837" s="21"/>
      <c r="BX837" s="21"/>
      <c r="BY837" s="21"/>
      <c r="BZ837" s="21"/>
      <c r="CA837" s="21"/>
    </row>
    <row r="838" spans="1:79" ht="15.75" customHeight="1" x14ac:dyDescent="0.2">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c r="AA838" s="21"/>
      <c r="AB838" s="21"/>
      <c r="AC838" s="21"/>
      <c r="AD838" s="21"/>
      <c r="AE838" s="21"/>
      <c r="AF838" s="21"/>
      <c r="AG838" s="21"/>
      <c r="AH838" s="21"/>
      <c r="AI838" s="21"/>
      <c r="AJ838" s="21"/>
      <c r="AK838" s="21"/>
      <c r="AL838" s="21"/>
      <c r="AM838" s="21"/>
      <c r="AN838" s="21"/>
      <c r="AO838" s="21"/>
      <c r="AP838" s="21"/>
      <c r="AQ838" s="21"/>
      <c r="AR838" s="21"/>
      <c r="AS838" s="21"/>
      <c r="AT838" s="21"/>
      <c r="AU838" s="21"/>
      <c r="AV838" s="21"/>
      <c r="AW838" s="21"/>
      <c r="AX838" s="21"/>
      <c r="AY838" s="21"/>
      <c r="AZ838" s="21"/>
      <c r="BA838" s="21"/>
      <c r="BB838" s="21"/>
      <c r="BC838" s="21"/>
      <c r="BD838" s="21"/>
      <c r="BE838" s="21"/>
      <c r="BF838" s="21"/>
      <c r="BG838" s="21"/>
      <c r="BH838" s="21"/>
      <c r="BI838" s="21"/>
      <c r="BJ838" s="21"/>
      <c r="BK838" s="21"/>
      <c r="BL838" s="21"/>
      <c r="BM838" s="21"/>
      <c r="BN838" s="21"/>
      <c r="BO838" s="21"/>
      <c r="BP838" s="21"/>
      <c r="BQ838" s="21"/>
      <c r="BR838" s="21"/>
      <c r="BS838" s="21"/>
      <c r="BT838" s="21"/>
      <c r="BU838" s="21"/>
      <c r="BV838" s="21"/>
      <c r="BW838" s="21"/>
      <c r="BX838" s="21"/>
      <c r="BY838" s="21"/>
      <c r="BZ838" s="21"/>
      <c r="CA838" s="21"/>
    </row>
    <row r="839" spans="1:79" ht="15.75" customHeight="1" x14ac:dyDescent="0.2">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c r="AA839" s="21"/>
      <c r="AB839" s="21"/>
      <c r="AC839" s="21"/>
      <c r="AD839" s="21"/>
      <c r="AE839" s="21"/>
      <c r="AF839" s="21"/>
      <c r="AG839" s="21"/>
      <c r="AH839" s="21"/>
      <c r="AI839" s="21"/>
      <c r="AJ839" s="21"/>
      <c r="AK839" s="21"/>
      <c r="AL839" s="21"/>
      <c r="AM839" s="21"/>
      <c r="AN839" s="21"/>
      <c r="AO839" s="21"/>
      <c r="AP839" s="21"/>
      <c r="AQ839" s="21"/>
      <c r="AR839" s="21"/>
      <c r="AS839" s="21"/>
      <c r="AT839" s="21"/>
      <c r="AU839" s="21"/>
      <c r="AV839" s="21"/>
      <c r="AW839" s="21"/>
      <c r="AX839" s="21"/>
      <c r="AY839" s="21"/>
      <c r="AZ839" s="21"/>
      <c r="BA839" s="21"/>
      <c r="BB839" s="21"/>
      <c r="BC839" s="21"/>
      <c r="BD839" s="21"/>
      <c r="BE839" s="21"/>
      <c r="BF839" s="21"/>
      <c r="BG839" s="21"/>
      <c r="BH839" s="21"/>
      <c r="BI839" s="21"/>
      <c r="BJ839" s="21"/>
      <c r="BK839" s="21"/>
      <c r="BL839" s="21"/>
      <c r="BM839" s="21"/>
      <c r="BN839" s="21"/>
      <c r="BO839" s="21"/>
      <c r="BP839" s="21"/>
      <c r="BQ839" s="21"/>
      <c r="BR839" s="21"/>
      <c r="BS839" s="21"/>
      <c r="BT839" s="21"/>
      <c r="BU839" s="21"/>
      <c r="BV839" s="21"/>
      <c r="BW839" s="21"/>
      <c r="BX839" s="21"/>
      <c r="BY839" s="21"/>
      <c r="BZ839" s="21"/>
      <c r="CA839" s="21"/>
    </row>
    <row r="840" spans="1:79" ht="15.75" customHeight="1" x14ac:dyDescent="0.2">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c r="AA840" s="21"/>
      <c r="AB840" s="21"/>
      <c r="AC840" s="21"/>
      <c r="AD840" s="21"/>
      <c r="AE840" s="21"/>
      <c r="AF840" s="21"/>
      <c r="AG840" s="21"/>
      <c r="AH840" s="21"/>
      <c r="AI840" s="21"/>
      <c r="AJ840" s="21"/>
      <c r="AK840" s="21"/>
      <c r="AL840" s="21"/>
      <c r="AM840" s="21"/>
      <c r="AN840" s="21"/>
      <c r="AO840" s="21"/>
      <c r="AP840" s="21"/>
      <c r="AQ840" s="21"/>
      <c r="AR840" s="21"/>
      <c r="AS840" s="21"/>
      <c r="AT840" s="21"/>
      <c r="AU840" s="21"/>
      <c r="AV840" s="21"/>
      <c r="AW840" s="21"/>
      <c r="AX840" s="21"/>
      <c r="AY840" s="21"/>
      <c r="AZ840" s="21"/>
      <c r="BA840" s="21"/>
      <c r="BB840" s="21"/>
      <c r="BC840" s="21"/>
      <c r="BD840" s="21"/>
      <c r="BE840" s="21"/>
      <c r="BF840" s="21"/>
      <c r="BG840" s="21"/>
      <c r="BH840" s="21"/>
      <c r="BI840" s="21"/>
      <c r="BJ840" s="21"/>
      <c r="BK840" s="21"/>
      <c r="BL840" s="21"/>
      <c r="BM840" s="21"/>
      <c r="BN840" s="21"/>
      <c r="BO840" s="21"/>
      <c r="BP840" s="21"/>
      <c r="BQ840" s="21"/>
      <c r="BR840" s="21"/>
      <c r="BS840" s="21"/>
      <c r="BT840" s="21"/>
      <c r="BU840" s="21"/>
      <c r="BV840" s="21"/>
      <c r="BW840" s="21"/>
      <c r="BX840" s="21"/>
      <c r="BY840" s="21"/>
      <c r="BZ840" s="21"/>
      <c r="CA840" s="21"/>
    </row>
    <row r="841" spans="1:79" ht="15.75" customHeight="1" x14ac:dyDescent="0.2">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c r="AA841" s="21"/>
      <c r="AB841" s="21"/>
      <c r="AC841" s="21"/>
      <c r="AD841" s="21"/>
      <c r="AE841" s="21"/>
      <c r="AF841" s="21"/>
      <c r="AG841" s="21"/>
      <c r="AH841" s="21"/>
      <c r="AI841" s="21"/>
      <c r="AJ841" s="21"/>
      <c r="AK841" s="21"/>
      <c r="AL841" s="21"/>
      <c r="AM841" s="21"/>
      <c r="AN841" s="21"/>
      <c r="AO841" s="21"/>
      <c r="AP841" s="21"/>
      <c r="AQ841" s="21"/>
      <c r="AR841" s="21"/>
      <c r="AS841" s="21"/>
      <c r="AT841" s="21"/>
      <c r="AU841" s="21"/>
      <c r="AV841" s="21"/>
      <c r="AW841" s="21"/>
      <c r="AX841" s="21"/>
      <c r="AY841" s="21"/>
      <c r="AZ841" s="21"/>
      <c r="BA841" s="21"/>
      <c r="BB841" s="21"/>
      <c r="BC841" s="21"/>
      <c r="BD841" s="21"/>
      <c r="BE841" s="21"/>
      <c r="BF841" s="21"/>
      <c r="BG841" s="21"/>
      <c r="BH841" s="21"/>
      <c r="BI841" s="21"/>
      <c r="BJ841" s="21"/>
      <c r="BK841" s="21"/>
      <c r="BL841" s="21"/>
      <c r="BM841" s="21"/>
      <c r="BN841" s="21"/>
      <c r="BO841" s="21"/>
      <c r="BP841" s="21"/>
      <c r="BQ841" s="21"/>
      <c r="BR841" s="21"/>
      <c r="BS841" s="21"/>
      <c r="BT841" s="21"/>
      <c r="BU841" s="21"/>
      <c r="BV841" s="21"/>
      <c r="BW841" s="21"/>
      <c r="BX841" s="21"/>
      <c r="BY841" s="21"/>
      <c r="BZ841" s="21"/>
      <c r="CA841" s="21"/>
    </row>
    <row r="842" spans="1:79" ht="15.75" customHeight="1" x14ac:dyDescent="0.2">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c r="AA842" s="21"/>
      <c r="AB842" s="21"/>
      <c r="AC842" s="21"/>
      <c r="AD842" s="21"/>
      <c r="AE842" s="21"/>
      <c r="AF842" s="21"/>
      <c r="AG842" s="21"/>
      <c r="AH842" s="21"/>
      <c r="AI842" s="21"/>
      <c r="AJ842" s="21"/>
      <c r="AK842" s="21"/>
      <c r="AL842" s="21"/>
      <c r="AM842" s="21"/>
      <c r="AN842" s="21"/>
      <c r="AO842" s="21"/>
      <c r="AP842" s="21"/>
      <c r="AQ842" s="21"/>
      <c r="AR842" s="21"/>
      <c r="AS842" s="21"/>
      <c r="AT842" s="21"/>
      <c r="AU842" s="21"/>
      <c r="AV842" s="21"/>
      <c r="AW842" s="21"/>
      <c r="AX842" s="21"/>
      <c r="AY842" s="21"/>
      <c r="AZ842" s="21"/>
      <c r="BA842" s="21"/>
      <c r="BB842" s="21"/>
      <c r="BC842" s="21"/>
      <c r="BD842" s="21"/>
      <c r="BE842" s="21"/>
      <c r="BF842" s="21"/>
      <c r="BG842" s="21"/>
      <c r="BH842" s="21"/>
      <c r="BI842" s="21"/>
      <c r="BJ842" s="21"/>
      <c r="BK842" s="21"/>
      <c r="BL842" s="21"/>
      <c r="BM842" s="21"/>
      <c r="BN842" s="21"/>
      <c r="BO842" s="21"/>
      <c r="BP842" s="21"/>
      <c r="BQ842" s="21"/>
      <c r="BR842" s="21"/>
      <c r="BS842" s="21"/>
      <c r="BT842" s="21"/>
      <c r="BU842" s="21"/>
      <c r="BV842" s="21"/>
      <c r="BW842" s="21"/>
      <c r="BX842" s="21"/>
      <c r="BY842" s="21"/>
      <c r="BZ842" s="21"/>
      <c r="CA842" s="21"/>
    </row>
    <row r="843" spans="1:79" ht="15.75" customHeight="1" x14ac:dyDescent="0.2">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c r="AA843" s="21"/>
      <c r="AB843" s="21"/>
      <c r="AC843" s="21"/>
      <c r="AD843" s="21"/>
      <c r="AE843" s="21"/>
      <c r="AF843" s="21"/>
      <c r="AG843" s="21"/>
      <c r="AH843" s="21"/>
      <c r="AI843" s="21"/>
      <c r="AJ843" s="21"/>
      <c r="AK843" s="21"/>
      <c r="AL843" s="21"/>
      <c r="AM843" s="21"/>
      <c r="AN843" s="21"/>
      <c r="AO843" s="21"/>
      <c r="AP843" s="21"/>
      <c r="AQ843" s="21"/>
      <c r="AR843" s="21"/>
      <c r="AS843" s="21"/>
      <c r="AT843" s="21"/>
      <c r="AU843" s="21"/>
      <c r="AV843" s="21"/>
      <c r="AW843" s="21"/>
      <c r="AX843" s="21"/>
      <c r="AY843" s="21"/>
      <c r="AZ843" s="21"/>
      <c r="BA843" s="21"/>
      <c r="BB843" s="21"/>
      <c r="BC843" s="21"/>
      <c r="BD843" s="21"/>
      <c r="BE843" s="21"/>
      <c r="BF843" s="21"/>
      <c r="BG843" s="21"/>
      <c r="BH843" s="21"/>
      <c r="BI843" s="21"/>
      <c r="BJ843" s="21"/>
      <c r="BK843" s="21"/>
      <c r="BL843" s="21"/>
      <c r="BM843" s="21"/>
      <c r="BN843" s="21"/>
      <c r="BO843" s="21"/>
      <c r="BP843" s="21"/>
      <c r="BQ843" s="21"/>
      <c r="BR843" s="21"/>
      <c r="BS843" s="21"/>
      <c r="BT843" s="21"/>
      <c r="BU843" s="21"/>
      <c r="BV843" s="21"/>
      <c r="BW843" s="21"/>
      <c r="BX843" s="21"/>
      <c r="BY843" s="21"/>
      <c r="BZ843" s="21"/>
      <c r="CA843" s="21"/>
    </row>
    <row r="844" spans="1:79" ht="15.75" customHeight="1" x14ac:dyDescent="0.2">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c r="AA844" s="21"/>
      <c r="AB844" s="21"/>
      <c r="AC844" s="21"/>
      <c r="AD844" s="21"/>
      <c r="AE844" s="21"/>
      <c r="AF844" s="21"/>
      <c r="AG844" s="21"/>
      <c r="AH844" s="21"/>
      <c r="AI844" s="21"/>
      <c r="AJ844" s="21"/>
      <c r="AK844" s="21"/>
      <c r="AL844" s="21"/>
      <c r="AM844" s="21"/>
      <c r="AN844" s="21"/>
      <c r="AO844" s="21"/>
      <c r="AP844" s="21"/>
      <c r="AQ844" s="21"/>
      <c r="AR844" s="21"/>
      <c r="AS844" s="21"/>
      <c r="AT844" s="21"/>
      <c r="AU844" s="21"/>
      <c r="AV844" s="21"/>
      <c r="AW844" s="21"/>
      <c r="AX844" s="21"/>
      <c r="AY844" s="21"/>
      <c r="AZ844" s="21"/>
      <c r="BA844" s="21"/>
      <c r="BB844" s="21"/>
      <c r="BC844" s="21"/>
      <c r="BD844" s="21"/>
      <c r="BE844" s="21"/>
      <c r="BF844" s="21"/>
      <c r="BG844" s="21"/>
      <c r="BH844" s="21"/>
      <c r="BI844" s="21"/>
      <c r="BJ844" s="21"/>
      <c r="BK844" s="21"/>
      <c r="BL844" s="21"/>
      <c r="BM844" s="21"/>
      <c r="BN844" s="21"/>
      <c r="BO844" s="21"/>
      <c r="BP844" s="21"/>
      <c r="BQ844" s="21"/>
      <c r="BR844" s="21"/>
      <c r="BS844" s="21"/>
      <c r="BT844" s="21"/>
      <c r="BU844" s="21"/>
      <c r="BV844" s="21"/>
      <c r="BW844" s="21"/>
      <c r="BX844" s="21"/>
      <c r="BY844" s="21"/>
      <c r="BZ844" s="21"/>
      <c r="CA844" s="21"/>
    </row>
    <row r="845" spans="1:79" ht="15.75" customHeight="1" x14ac:dyDescent="0.2">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c r="AA845" s="21"/>
      <c r="AB845" s="21"/>
      <c r="AC845" s="21"/>
      <c r="AD845" s="21"/>
      <c r="AE845" s="21"/>
      <c r="AF845" s="21"/>
      <c r="AG845" s="21"/>
      <c r="AH845" s="21"/>
      <c r="AI845" s="21"/>
      <c r="AJ845" s="21"/>
      <c r="AK845" s="21"/>
      <c r="AL845" s="21"/>
      <c r="AM845" s="21"/>
      <c r="AN845" s="21"/>
      <c r="AO845" s="21"/>
      <c r="AP845" s="21"/>
      <c r="AQ845" s="21"/>
      <c r="AR845" s="21"/>
      <c r="AS845" s="21"/>
      <c r="AT845" s="21"/>
      <c r="AU845" s="21"/>
      <c r="AV845" s="21"/>
      <c r="AW845" s="21"/>
      <c r="AX845" s="21"/>
      <c r="AY845" s="21"/>
      <c r="AZ845" s="21"/>
      <c r="BA845" s="21"/>
      <c r="BB845" s="21"/>
      <c r="BC845" s="21"/>
      <c r="BD845" s="21"/>
      <c r="BE845" s="21"/>
      <c r="BF845" s="21"/>
      <c r="BG845" s="21"/>
      <c r="BH845" s="21"/>
      <c r="BI845" s="21"/>
      <c r="BJ845" s="21"/>
      <c r="BK845" s="21"/>
      <c r="BL845" s="21"/>
      <c r="BM845" s="21"/>
      <c r="BN845" s="21"/>
      <c r="BO845" s="21"/>
      <c r="BP845" s="21"/>
      <c r="BQ845" s="21"/>
      <c r="BR845" s="21"/>
      <c r="BS845" s="21"/>
      <c r="BT845" s="21"/>
      <c r="BU845" s="21"/>
      <c r="BV845" s="21"/>
      <c r="BW845" s="21"/>
      <c r="BX845" s="21"/>
      <c r="BY845" s="21"/>
      <c r="BZ845" s="21"/>
      <c r="CA845" s="21"/>
    </row>
    <row r="846" spans="1:79" ht="15.75" customHeight="1" x14ac:dyDescent="0.2">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c r="AA846" s="21"/>
      <c r="AB846" s="21"/>
      <c r="AC846" s="21"/>
      <c r="AD846" s="21"/>
      <c r="AE846" s="21"/>
      <c r="AF846" s="21"/>
      <c r="AG846" s="21"/>
      <c r="AH846" s="21"/>
      <c r="AI846" s="21"/>
      <c r="AJ846" s="21"/>
      <c r="AK846" s="21"/>
      <c r="AL846" s="21"/>
      <c r="AM846" s="21"/>
      <c r="AN846" s="21"/>
      <c r="AO846" s="21"/>
      <c r="AP846" s="21"/>
      <c r="AQ846" s="21"/>
      <c r="AR846" s="21"/>
      <c r="AS846" s="21"/>
      <c r="AT846" s="21"/>
      <c r="AU846" s="21"/>
      <c r="AV846" s="21"/>
      <c r="AW846" s="21"/>
      <c r="AX846" s="21"/>
      <c r="AY846" s="21"/>
      <c r="AZ846" s="21"/>
      <c r="BA846" s="21"/>
      <c r="BB846" s="21"/>
      <c r="BC846" s="21"/>
      <c r="BD846" s="21"/>
      <c r="BE846" s="21"/>
      <c r="BF846" s="21"/>
      <c r="BG846" s="21"/>
      <c r="BH846" s="21"/>
      <c r="BI846" s="21"/>
      <c r="BJ846" s="21"/>
      <c r="BK846" s="21"/>
      <c r="BL846" s="21"/>
      <c r="BM846" s="21"/>
      <c r="BN846" s="21"/>
      <c r="BO846" s="21"/>
      <c r="BP846" s="21"/>
      <c r="BQ846" s="21"/>
      <c r="BR846" s="21"/>
      <c r="BS846" s="21"/>
      <c r="BT846" s="21"/>
      <c r="BU846" s="21"/>
      <c r="BV846" s="21"/>
      <c r="BW846" s="21"/>
      <c r="BX846" s="21"/>
      <c r="BY846" s="21"/>
      <c r="BZ846" s="21"/>
      <c r="CA846" s="21"/>
    </row>
    <row r="847" spans="1:79" ht="15.75" customHeight="1" x14ac:dyDescent="0.2">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c r="AA847" s="21"/>
      <c r="AB847" s="21"/>
      <c r="AC847" s="21"/>
      <c r="AD847" s="21"/>
      <c r="AE847" s="21"/>
      <c r="AF847" s="21"/>
      <c r="AG847" s="21"/>
      <c r="AH847" s="21"/>
      <c r="AI847" s="21"/>
      <c r="AJ847" s="21"/>
      <c r="AK847" s="21"/>
      <c r="AL847" s="21"/>
      <c r="AM847" s="21"/>
      <c r="AN847" s="21"/>
      <c r="AO847" s="21"/>
      <c r="AP847" s="21"/>
      <c r="AQ847" s="21"/>
      <c r="AR847" s="21"/>
      <c r="AS847" s="21"/>
      <c r="AT847" s="21"/>
      <c r="AU847" s="21"/>
      <c r="AV847" s="21"/>
      <c r="AW847" s="21"/>
      <c r="AX847" s="21"/>
      <c r="AY847" s="21"/>
      <c r="AZ847" s="21"/>
      <c r="BA847" s="21"/>
      <c r="BB847" s="21"/>
      <c r="BC847" s="21"/>
      <c r="BD847" s="21"/>
      <c r="BE847" s="21"/>
      <c r="BF847" s="21"/>
      <c r="BG847" s="21"/>
      <c r="BH847" s="21"/>
      <c r="BI847" s="21"/>
      <c r="BJ847" s="21"/>
      <c r="BK847" s="21"/>
      <c r="BL847" s="21"/>
      <c r="BM847" s="21"/>
      <c r="BN847" s="21"/>
      <c r="BO847" s="21"/>
      <c r="BP847" s="21"/>
      <c r="BQ847" s="21"/>
      <c r="BR847" s="21"/>
      <c r="BS847" s="21"/>
      <c r="BT847" s="21"/>
      <c r="BU847" s="21"/>
      <c r="BV847" s="21"/>
      <c r="BW847" s="21"/>
      <c r="BX847" s="21"/>
      <c r="BY847" s="21"/>
      <c r="BZ847" s="21"/>
      <c r="CA847" s="21"/>
    </row>
    <row r="848" spans="1:79" ht="15.75" customHeight="1" x14ac:dyDescent="0.2">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c r="AA848" s="21"/>
      <c r="AB848" s="21"/>
      <c r="AC848" s="21"/>
      <c r="AD848" s="21"/>
      <c r="AE848" s="21"/>
      <c r="AF848" s="21"/>
      <c r="AG848" s="21"/>
      <c r="AH848" s="21"/>
      <c r="AI848" s="21"/>
      <c r="AJ848" s="21"/>
      <c r="AK848" s="21"/>
      <c r="AL848" s="21"/>
      <c r="AM848" s="21"/>
      <c r="AN848" s="21"/>
      <c r="AO848" s="21"/>
      <c r="AP848" s="21"/>
      <c r="AQ848" s="21"/>
      <c r="AR848" s="21"/>
      <c r="AS848" s="21"/>
      <c r="AT848" s="21"/>
      <c r="AU848" s="21"/>
      <c r="AV848" s="21"/>
      <c r="AW848" s="21"/>
      <c r="AX848" s="21"/>
      <c r="AY848" s="21"/>
      <c r="AZ848" s="21"/>
      <c r="BA848" s="21"/>
      <c r="BB848" s="21"/>
      <c r="BC848" s="21"/>
      <c r="BD848" s="21"/>
      <c r="BE848" s="21"/>
      <c r="BF848" s="21"/>
      <c r="BG848" s="21"/>
      <c r="BH848" s="21"/>
      <c r="BI848" s="21"/>
      <c r="BJ848" s="21"/>
      <c r="BK848" s="21"/>
      <c r="BL848" s="21"/>
      <c r="BM848" s="21"/>
      <c r="BN848" s="21"/>
      <c r="BO848" s="21"/>
      <c r="BP848" s="21"/>
      <c r="BQ848" s="21"/>
      <c r="BR848" s="21"/>
      <c r="BS848" s="21"/>
      <c r="BT848" s="21"/>
      <c r="BU848" s="21"/>
      <c r="BV848" s="21"/>
      <c r="BW848" s="21"/>
      <c r="BX848" s="21"/>
      <c r="BY848" s="21"/>
      <c r="BZ848" s="21"/>
      <c r="CA848" s="21"/>
    </row>
    <row r="849" spans="1:79" ht="15.75" customHeight="1" x14ac:dyDescent="0.2">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c r="AA849" s="21"/>
      <c r="AB849" s="21"/>
      <c r="AC849" s="21"/>
      <c r="AD849" s="21"/>
      <c r="AE849" s="21"/>
      <c r="AF849" s="21"/>
      <c r="AG849" s="21"/>
      <c r="AH849" s="21"/>
      <c r="AI849" s="21"/>
      <c r="AJ849" s="21"/>
      <c r="AK849" s="21"/>
      <c r="AL849" s="21"/>
      <c r="AM849" s="21"/>
      <c r="AN849" s="21"/>
      <c r="AO849" s="21"/>
      <c r="AP849" s="21"/>
      <c r="AQ849" s="21"/>
      <c r="AR849" s="21"/>
      <c r="AS849" s="21"/>
      <c r="AT849" s="21"/>
      <c r="AU849" s="21"/>
      <c r="AV849" s="21"/>
      <c r="AW849" s="21"/>
      <c r="AX849" s="21"/>
      <c r="AY849" s="21"/>
      <c r="AZ849" s="21"/>
      <c r="BA849" s="21"/>
      <c r="BB849" s="21"/>
      <c r="BC849" s="21"/>
      <c r="BD849" s="21"/>
      <c r="BE849" s="21"/>
      <c r="BF849" s="21"/>
      <c r="BG849" s="21"/>
      <c r="BH849" s="21"/>
      <c r="BI849" s="21"/>
      <c r="BJ849" s="21"/>
      <c r="BK849" s="21"/>
      <c r="BL849" s="21"/>
      <c r="BM849" s="21"/>
      <c r="BN849" s="21"/>
      <c r="BO849" s="21"/>
      <c r="BP849" s="21"/>
      <c r="BQ849" s="21"/>
      <c r="BR849" s="21"/>
      <c r="BS849" s="21"/>
      <c r="BT849" s="21"/>
      <c r="BU849" s="21"/>
      <c r="BV849" s="21"/>
      <c r="BW849" s="21"/>
      <c r="BX849" s="21"/>
      <c r="BY849" s="21"/>
      <c r="BZ849" s="21"/>
      <c r="CA849" s="21"/>
    </row>
    <row r="850" spans="1:79" ht="15.75" customHeight="1" x14ac:dyDescent="0.2">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c r="AA850" s="21"/>
      <c r="AB850" s="21"/>
      <c r="AC850" s="21"/>
      <c r="AD850" s="21"/>
      <c r="AE850" s="21"/>
      <c r="AF850" s="21"/>
      <c r="AG850" s="21"/>
      <c r="AH850" s="21"/>
      <c r="AI850" s="21"/>
      <c r="AJ850" s="21"/>
      <c r="AK850" s="21"/>
      <c r="AL850" s="21"/>
      <c r="AM850" s="21"/>
      <c r="AN850" s="21"/>
      <c r="AO850" s="21"/>
      <c r="AP850" s="21"/>
      <c r="AQ850" s="21"/>
      <c r="AR850" s="21"/>
      <c r="AS850" s="21"/>
      <c r="AT850" s="21"/>
      <c r="AU850" s="21"/>
      <c r="AV850" s="21"/>
      <c r="AW850" s="21"/>
      <c r="AX850" s="21"/>
      <c r="AY850" s="21"/>
      <c r="AZ850" s="21"/>
      <c r="BA850" s="21"/>
      <c r="BB850" s="21"/>
      <c r="BC850" s="21"/>
      <c r="BD850" s="21"/>
      <c r="BE850" s="21"/>
      <c r="BF850" s="21"/>
      <c r="BG850" s="21"/>
      <c r="BH850" s="21"/>
      <c r="BI850" s="21"/>
      <c r="BJ850" s="21"/>
      <c r="BK850" s="21"/>
      <c r="BL850" s="21"/>
      <c r="BM850" s="21"/>
      <c r="BN850" s="21"/>
      <c r="BO850" s="21"/>
      <c r="BP850" s="21"/>
      <c r="BQ850" s="21"/>
      <c r="BR850" s="21"/>
      <c r="BS850" s="21"/>
      <c r="BT850" s="21"/>
      <c r="BU850" s="21"/>
      <c r="BV850" s="21"/>
      <c r="BW850" s="21"/>
      <c r="BX850" s="21"/>
      <c r="BY850" s="21"/>
      <c r="BZ850" s="21"/>
      <c r="CA850" s="21"/>
    </row>
    <row r="851" spans="1:79" ht="15.75" customHeight="1" x14ac:dyDescent="0.2">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c r="AA851" s="21"/>
      <c r="AB851" s="21"/>
      <c r="AC851" s="21"/>
      <c r="AD851" s="21"/>
      <c r="AE851" s="21"/>
      <c r="AF851" s="21"/>
      <c r="AG851" s="21"/>
      <c r="AH851" s="21"/>
      <c r="AI851" s="21"/>
      <c r="AJ851" s="21"/>
      <c r="AK851" s="21"/>
      <c r="AL851" s="21"/>
      <c r="AM851" s="21"/>
      <c r="AN851" s="21"/>
      <c r="AO851" s="21"/>
      <c r="AP851" s="21"/>
      <c r="AQ851" s="21"/>
      <c r="AR851" s="21"/>
      <c r="AS851" s="21"/>
      <c r="AT851" s="21"/>
      <c r="AU851" s="21"/>
      <c r="AV851" s="21"/>
      <c r="AW851" s="21"/>
      <c r="AX851" s="21"/>
      <c r="AY851" s="21"/>
      <c r="AZ851" s="21"/>
      <c r="BA851" s="21"/>
      <c r="BB851" s="21"/>
      <c r="BC851" s="21"/>
      <c r="BD851" s="21"/>
      <c r="BE851" s="21"/>
      <c r="BF851" s="21"/>
      <c r="BG851" s="21"/>
      <c r="BH851" s="21"/>
      <c r="BI851" s="21"/>
      <c r="BJ851" s="21"/>
      <c r="BK851" s="21"/>
      <c r="BL851" s="21"/>
      <c r="BM851" s="21"/>
      <c r="BN851" s="21"/>
      <c r="BO851" s="21"/>
      <c r="BP851" s="21"/>
      <c r="BQ851" s="21"/>
      <c r="BR851" s="21"/>
      <c r="BS851" s="21"/>
      <c r="BT851" s="21"/>
      <c r="BU851" s="21"/>
      <c r="BV851" s="21"/>
      <c r="BW851" s="21"/>
      <c r="BX851" s="21"/>
      <c r="BY851" s="21"/>
      <c r="BZ851" s="21"/>
      <c r="CA851" s="21"/>
    </row>
    <row r="852" spans="1:79" ht="15.75" customHeight="1" x14ac:dyDescent="0.2">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c r="AA852" s="21"/>
      <c r="AB852" s="21"/>
      <c r="AC852" s="21"/>
      <c r="AD852" s="21"/>
      <c r="AE852" s="21"/>
      <c r="AF852" s="21"/>
      <c r="AG852" s="21"/>
      <c r="AH852" s="21"/>
      <c r="AI852" s="21"/>
      <c r="AJ852" s="21"/>
      <c r="AK852" s="21"/>
      <c r="AL852" s="21"/>
      <c r="AM852" s="21"/>
      <c r="AN852" s="21"/>
      <c r="AO852" s="21"/>
      <c r="AP852" s="21"/>
      <c r="AQ852" s="21"/>
      <c r="AR852" s="21"/>
      <c r="AS852" s="21"/>
      <c r="AT852" s="21"/>
      <c r="AU852" s="21"/>
      <c r="AV852" s="21"/>
      <c r="AW852" s="21"/>
      <c r="AX852" s="21"/>
      <c r="AY852" s="21"/>
      <c r="AZ852" s="21"/>
      <c r="BA852" s="21"/>
      <c r="BB852" s="21"/>
      <c r="BC852" s="21"/>
      <c r="BD852" s="21"/>
      <c r="BE852" s="21"/>
      <c r="BF852" s="21"/>
      <c r="BG852" s="21"/>
      <c r="BH852" s="21"/>
      <c r="BI852" s="21"/>
      <c r="BJ852" s="21"/>
      <c r="BK852" s="21"/>
      <c r="BL852" s="21"/>
      <c r="BM852" s="21"/>
      <c r="BN852" s="21"/>
      <c r="BO852" s="21"/>
      <c r="BP852" s="21"/>
      <c r="BQ852" s="21"/>
      <c r="BR852" s="21"/>
      <c r="BS852" s="21"/>
      <c r="BT852" s="21"/>
      <c r="BU852" s="21"/>
      <c r="BV852" s="21"/>
      <c r="BW852" s="21"/>
      <c r="BX852" s="21"/>
      <c r="BY852" s="21"/>
      <c r="BZ852" s="21"/>
      <c r="CA852" s="21"/>
    </row>
    <row r="853" spans="1:79" ht="15.75" customHeight="1" x14ac:dyDescent="0.2">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c r="AA853" s="21"/>
      <c r="AB853" s="21"/>
      <c r="AC853" s="21"/>
      <c r="AD853" s="21"/>
      <c r="AE853" s="21"/>
      <c r="AF853" s="21"/>
      <c r="AG853" s="21"/>
      <c r="AH853" s="21"/>
      <c r="AI853" s="21"/>
      <c r="AJ853" s="21"/>
      <c r="AK853" s="21"/>
      <c r="AL853" s="21"/>
      <c r="AM853" s="21"/>
      <c r="AN853" s="21"/>
      <c r="AO853" s="21"/>
      <c r="AP853" s="21"/>
      <c r="AQ853" s="21"/>
      <c r="AR853" s="21"/>
      <c r="AS853" s="21"/>
      <c r="AT853" s="21"/>
      <c r="AU853" s="21"/>
      <c r="AV853" s="21"/>
      <c r="AW853" s="21"/>
      <c r="AX853" s="21"/>
      <c r="AY853" s="21"/>
      <c r="AZ853" s="21"/>
      <c r="BA853" s="21"/>
      <c r="BB853" s="21"/>
      <c r="BC853" s="21"/>
      <c r="BD853" s="21"/>
      <c r="BE853" s="21"/>
      <c r="BF853" s="21"/>
      <c r="BG853" s="21"/>
      <c r="BH853" s="21"/>
      <c r="BI853" s="21"/>
      <c r="BJ853" s="21"/>
      <c r="BK853" s="21"/>
      <c r="BL853" s="21"/>
      <c r="BM853" s="21"/>
      <c r="BN853" s="21"/>
      <c r="BO853" s="21"/>
      <c r="BP853" s="21"/>
      <c r="BQ853" s="21"/>
      <c r="BR853" s="21"/>
      <c r="BS853" s="21"/>
      <c r="BT853" s="21"/>
      <c r="BU853" s="21"/>
      <c r="BV853" s="21"/>
      <c r="BW853" s="21"/>
      <c r="BX853" s="21"/>
      <c r="BY853" s="21"/>
      <c r="BZ853" s="21"/>
      <c r="CA853" s="21"/>
    </row>
    <row r="854" spans="1:79" ht="15.75" customHeight="1" x14ac:dyDescent="0.2">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c r="AA854" s="21"/>
      <c r="AB854" s="21"/>
      <c r="AC854" s="21"/>
      <c r="AD854" s="21"/>
      <c r="AE854" s="21"/>
      <c r="AF854" s="21"/>
      <c r="AG854" s="21"/>
      <c r="AH854" s="21"/>
      <c r="AI854" s="21"/>
      <c r="AJ854" s="21"/>
      <c r="AK854" s="21"/>
      <c r="AL854" s="21"/>
      <c r="AM854" s="21"/>
      <c r="AN854" s="21"/>
      <c r="AO854" s="21"/>
      <c r="AP854" s="21"/>
      <c r="AQ854" s="21"/>
      <c r="AR854" s="21"/>
      <c r="AS854" s="21"/>
      <c r="AT854" s="21"/>
      <c r="AU854" s="21"/>
      <c r="AV854" s="21"/>
      <c r="AW854" s="21"/>
      <c r="AX854" s="21"/>
      <c r="AY854" s="21"/>
      <c r="AZ854" s="21"/>
      <c r="BA854" s="21"/>
      <c r="BB854" s="21"/>
      <c r="BC854" s="21"/>
      <c r="BD854" s="21"/>
      <c r="BE854" s="21"/>
      <c r="BF854" s="21"/>
      <c r="BG854" s="21"/>
      <c r="BH854" s="21"/>
      <c r="BI854" s="21"/>
      <c r="BJ854" s="21"/>
      <c r="BK854" s="21"/>
      <c r="BL854" s="21"/>
      <c r="BM854" s="21"/>
      <c r="BN854" s="21"/>
      <c r="BO854" s="21"/>
      <c r="BP854" s="21"/>
      <c r="BQ854" s="21"/>
      <c r="BR854" s="21"/>
      <c r="BS854" s="21"/>
      <c r="BT854" s="21"/>
      <c r="BU854" s="21"/>
      <c r="BV854" s="21"/>
      <c r="BW854" s="21"/>
      <c r="BX854" s="21"/>
      <c r="BY854" s="21"/>
      <c r="BZ854" s="21"/>
      <c r="CA854" s="21"/>
    </row>
    <row r="855" spans="1:79" ht="15.75" customHeight="1" x14ac:dyDescent="0.2">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c r="AA855" s="21"/>
      <c r="AB855" s="21"/>
      <c r="AC855" s="21"/>
      <c r="AD855" s="21"/>
      <c r="AE855" s="21"/>
      <c r="AF855" s="21"/>
      <c r="AG855" s="21"/>
      <c r="AH855" s="21"/>
      <c r="AI855" s="21"/>
      <c r="AJ855" s="21"/>
      <c r="AK855" s="21"/>
      <c r="AL855" s="21"/>
      <c r="AM855" s="21"/>
      <c r="AN855" s="21"/>
      <c r="AO855" s="21"/>
      <c r="AP855" s="21"/>
      <c r="AQ855" s="21"/>
      <c r="AR855" s="21"/>
      <c r="AS855" s="21"/>
      <c r="AT855" s="21"/>
      <c r="AU855" s="21"/>
      <c r="AV855" s="21"/>
      <c r="AW855" s="21"/>
      <c r="AX855" s="21"/>
      <c r="AY855" s="21"/>
      <c r="AZ855" s="21"/>
      <c r="BA855" s="21"/>
      <c r="BB855" s="21"/>
      <c r="BC855" s="21"/>
      <c r="BD855" s="21"/>
      <c r="BE855" s="21"/>
      <c r="BF855" s="21"/>
      <c r="BG855" s="21"/>
      <c r="BH855" s="21"/>
      <c r="BI855" s="21"/>
      <c r="BJ855" s="21"/>
      <c r="BK855" s="21"/>
      <c r="BL855" s="21"/>
      <c r="BM855" s="21"/>
      <c r="BN855" s="21"/>
      <c r="BO855" s="21"/>
      <c r="BP855" s="21"/>
      <c r="BQ855" s="21"/>
      <c r="BR855" s="21"/>
      <c r="BS855" s="21"/>
      <c r="BT855" s="21"/>
      <c r="BU855" s="21"/>
      <c r="BV855" s="21"/>
      <c r="BW855" s="21"/>
      <c r="BX855" s="21"/>
      <c r="BY855" s="21"/>
      <c r="BZ855" s="21"/>
      <c r="CA855" s="21"/>
    </row>
    <row r="856" spans="1:79" ht="15.75" customHeight="1" x14ac:dyDescent="0.2">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c r="AA856" s="21"/>
      <c r="AB856" s="21"/>
      <c r="AC856" s="21"/>
      <c r="AD856" s="21"/>
      <c r="AE856" s="21"/>
      <c r="AF856" s="21"/>
      <c r="AG856" s="21"/>
      <c r="AH856" s="21"/>
      <c r="AI856" s="21"/>
      <c r="AJ856" s="21"/>
      <c r="AK856" s="21"/>
      <c r="AL856" s="21"/>
      <c r="AM856" s="21"/>
      <c r="AN856" s="21"/>
      <c r="AO856" s="21"/>
      <c r="AP856" s="21"/>
      <c r="AQ856" s="21"/>
      <c r="AR856" s="21"/>
      <c r="AS856" s="21"/>
      <c r="AT856" s="21"/>
      <c r="AU856" s="21"/>
      <c r="AV856" s="21"/>
      <c r="AW856" s="21"/>
      <c r="AX856" s="21"/>
      <c r="AY856" s="21"/>
      <c r="AZ856" s="21"/>
      <c r="BA856" s="21"/>
      <c r="BB856" s="21"/>
      <c r="BC856" s="21"/>
      <c r="BD856" s="21"/>
      <c r="BE856" s="21"/>
      <c r="BF856" s="21"/>
      <c r="BG856" s="21"/>
      <c r="BH856" s="21"/>
      <c r="BI856" s="21"/>
      <c r="BJ856" s="21"/>
      <c r="BK856" s="21"/>
      <c r="BL856" s="21"/>
      <c r="BM856" s="21"/>
      <c r="BN856" s="21"/>
      <c r="BO856" s="21"/>
      <c r="BP856" s="21"/>
      <c r="BQ856" s="21"/>
      <c r="BR856" s="21"/>
      <c r="BS856" s="21"/>
      <c r="BT856" s="21"/>
      <c r="BU856" s="21"/>
      <c r="BV856" s="21"/>
      <c r="BW856" s="21"/>
      <c r="BX856" s="21"/>
      <c r="BY856" s="21"/>
      <c r="BZ856" s="21"/>
      <c r="CA856" s="21"/>
    </row>
    <row r="857" spans="1:79" ht="15.75" customHeight="1" x14ac:dyDescent="0.2">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c r="AA857" s="21"/>
      <c r="AB857" s="21"/>
      <c r="AC857" s="21"/>
      <c r="AD857" s="21"/>
      <c r="AE857" s="21"/>
      <c r="AF857" s="21"/>
      <c r="AG857" s="21"/>
      <c r="AH857" s="21"/>
      <c r="AI857" s="21"/>
      <c r="AJ857" s="21"/>
      <c r="AK857" s="21"/>
      <c r="AL857" s="21"/>
      <c r="AM857" s="21"/>
      <c r="AN857" s="21"/>
      <c r="AO857" s="21"/>
      <c r="AP857" s="21"/>
      <c r="AQ857" s="21"/>
      <c r="AR857" s="21"/>
      <c r="AS857" s="21"/>
      <c r="AT857" s="21"/>
      <c r="AU857" s="21"/>
      <c r="AV857" s="21"/>
      <c r="AW857" s="21"/>
      <c r="AX857" s="21"/>
      <c r="AY857" s="21"/>
      <c r="AZ857" s="21"/>
      <c r="BA857" s="21"/>
      <c r="BB857" s="21"/>
      <c r="BC857" s="21"/>
      <c r="BD857" s="21"/>
      <c r="BE857" s="21"/>
      <c r="BF857" s="21"/>
      <c r="BG857" s="21"/>
      <c r="BH857" s="21"/>
      <c r="BI857" s="21"/>
      <c r="BJ857" s="21"/>
      <c r="BK857" s="21"/>
      <c r="BL857" s="21"/>
      <c r="BM857" s="21"/>
      <c r="BN857" s="21"/>
      <c r="BO857" s="21"/>
      <c r="BP857" s="21"/>
      <c r="BQ857" s="21"/>
      <c r="BR857" s="21"/>
      <c r="BS857" s="21"/>
      <c r="BT857" s="21"/>
      <c r="BU857" s="21"/>
      <c r="BV857" s="21"/>
      <c r="BW857" s="21"/>
      <c r="BX857" s="21"/>
      <c r="BY857" s="21"/>
      <c r="BZ857" s="21"/>
      <c r="CA857" s="21"/>
    </row>
    <row r="858" spans="1:79" ht="15.75" customHeight="1" x14ac:dyDescent="0.2">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c r="AA858" s="21"/>
      <c r="AB858" s="21"/>
      <c r="AC858" s="21"/>
      <c r="AD858" s="21"/>
      <c r="AE858" s="21"/>
      <c r="AF858" s="21"/>
      <c r="AG858" s="21"/>
      <c r="AH858" s="21"/>
      <c r="AI858" s="21"/>
      <c r="AJ858" s="21"/>
      <c r="AK858" s="21"/>
      <c r="AL858" s="21"/>
      <c r="AM858" s="21"/>
      <c r="AN858" s="21"/>
      <c r="AO858" s="21"/>
      <c r="AP858" s="21"/>
      <c r="AQ858" s="21"/>
      <c r="AR858" s="21"/>
      <c r="AS858" s="21"/>
      <c r="AT858" s="21"/>
      <c r="AU858" s="21"/>
      <c r="AV858" s="21"/>
      <c r="AW858" s="21"/>
      <c r="AX858" s="21"/>
      <c r="AY858" s="21"/>
      <c r="AZ858" s="21"/>
      <c r="BA858" s="21"/>
      <c r="BB858" s="21"/>
      <c r="BC858" s="21"/>
      <c r="BD858" s="21"/>
      <c r="BE858" s="21"/>
      <c r="BF858" s="21"/>
      <c r="BG858" s="21"/>
      <c r="BH858" s="21"/>
      <c r="BI858" s="21"/>
      <c r="BJ858" s="21"/>
      <c r="BK858" s="21"/>
      <c r="BL858" s="21"/>
      <c r="BM858" s="21"/>
      <c r="BN858" s="21"/>
      <c r="BO858" s="21"/>
      <c r="BP858" s="21"/>
      <c r="BQ858" s="21"/>
      <c r="BR858" s="21"/>
      <c r="BS858" s="21"/>
      <c r="BT858" s="21"/>
      <c r="BU858" s="21"/>
      <c r="BV858" s="21"/>
      <c r="BW858" s="21"/>
      <c r="BX858" s="21"/>
      <c r="BY858" s="21"/>
      <c r="BZ858" s="21"/>
      <c r="CA858" s="21"/>
    </row>
    <row r="859" spans="1:79" ht="15.75" customHeight="1" x14ac:dyDescent="0.2">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c r="AA859" s="21"/>
      <c r="AB859" s="21"/>
      <c r="AC859" s="21"/>
      <c r="AD859" s="21"/>
      <c r="AE859" s="21"/>
      <c r="AF859" s="21"/>
      <c r="AG859" s="21"/>
      <c r="AH859" s="21"/>
      <c r="AI859" s="21"/>
      <c r="AJ859" s="21"/>
      <c r="AK859" s="21"/>
      <c r="AL859" s="21"/>
      <c r="AM859" s="21"/>
      <c r="AN859" s="21"/>
      <c r="AO859" s="21"/>
      <c r="AP859" s="21"/>
      <c r="AQ859" s="21"/>
      <c r="AR859" s="21"/>
      <c r="AS859" s="21"/>
      <c r="AT859" s="21"/>
      <c r="AU859" s="21"/>
      <c r="AV859" s="21"/>
      <c r="AW859" s="21"/>
      <c r="AX859" s="21"/>
      <c r="AY859" s="21"/>
      <c r="AZ859" s="21"/>
      <c r="BA859" s="21"/>
      <c r="BB859" s="21"/>
      <c r="BC859" s="21"/>
      <c r="BD859" s="21"/>
      <c r="BE859" s="21"/>
      <c r="BF859" s="21"/>
      <c r="BG859" s="21"/>
      <c r="BH859" s="21"/>
      <c r="BI859" s="21"/>
      <c r="BJ859" s="21"/>
      <c r="BK859" s="21"/>
      <c r="BL859" s="21"/>
      <c r="BM859" s="21"/>
      <c r="BN859" s="21"/>
      <c r="BO859" s="21"/>
      <c r="BP859" s="21"/>
      <c r="BQ859" s="21"/>
      <c r="BR859" s="21"/>
      <c r="BS859" s="21"/>
      <c r="BT859" s="21"/>
      <c r="BU859" s="21"/>
      <c r="BV859" s="21"/>
      <c r="BW859" s="21"/>
      <c r="BX859" s="21"/>
      <c r="BY859" s="21"/>
      <c r="BZ859" s="21"/>
      <c r="CA859" s="21"/>
    </row>
    <row r="860" spans="1:79" ht="15.75" customHeight="1" x14ac:dyDescent="0.2">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c r="AA860" s="21"/>
      <c r="AB860" s="21"/>
      <c r="AC860" s="21"/>
      <c r="AD860" s="21"/>
      <c r="AE860" s="21"/>
      <c r="AF860" s="21"/>
      <c r="AG860" s="21"/>
      <c r="AH860" s="21"/>
      <c r="AI860" s="21"/>
      <c r="AJ860" s="21"/>
      <c r="AK860" s="21"/>
      <c r="AL860" s="21"/>
      <c r="AM860" s="21"/>
      <c r="AN860" s="21"/>
      <c r="AO860" s="21"/>
      <c r="AP860" s="21"/>
      <c r="AQ860" s="21"/>
      <c r="AR860" s="21"/>
      <c r="AS860" s="21"/>
      <c r="AT860" s="21"/>
      <c r="AU860" s="21"/>
      <c r="AV860" s="21"/>
      <c r="AW860" s="21"/>
      <c r="AX860" s="21"/>
      <c r="AY860" s="21"/>
      <c r="AZ860" s="21"/>
      <c r="BA860" s="21"/>
      <c r="BB860" s="21"/>
      <c r="BC860" s="21"/>
      <c r="BD860" s="21"/>
      <c r="BE860" s="21"/>
      <c r="BF860" s="21"/>
      <c r="BG860" s="21"/>
      <c r="BH860" s="21"/>
      <c r="BI860" s="21"/>
      <c r="BJ860" s="21"/>
      <c r="BK860" s="21"/>
      <c r="BL860" s="21"/>
      <c r="BM860" s="21"/>
      <c r="BN860" s="21"/>
      <c r="BO860" s="21"/>
      <c r="BP860" s="21"/>
      <c r="BQ860" s="21"/>
      <c r="BR860" s="21"/>
      <c r="BS860" s="21"/>
      <c r="BT860" s="21"/>
      <c r="BU860" s="21"/>
      <c r="BV860" s="21"/>
      <c r="BW860" s="21"/>
      <c r="BX860" s="21"/>
      <c r="BY860" s="21"/>
      <c r="BZ860" s="21"/>
      <c r="CA860" s="21"/>
    </row>
    <row r="861" spans="1:79" ht="15.75" customHeight="1" x14ac:dyDescent="0.2">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c r="AA861" s="21"/>
      <c r="AB861" s="21"/>
      <c r="AC861" s="21"/>
      <c r="AD861" s="21"/>
      <c r="AE861" s="21"/>
      <c r="AF861" s="21"/>
      <c r="AG861" s="21"/>
      <c r="AH861" s="21"/>
      <c r="AI861" s="21"/>
      <c r="AJ861" s="21"/>
      <c r="AK861" s="21"/>
      <c r="AL861" s="21"/>
      <c r="AM861" s="21"/>
      <c r="AN861" s="21"/>
      <c r="AO861" s="21"/>
      <c r="AP861" s="21"/>
      <c r="AQ861" s="21"/>
      <c r="AR861" s="21"/>
      <c r="AS861" s="21"/>
      <c r="AT861" s="21"/>
      <c r="AU861" s="21"/>
      <c r="AV861" s="21"/>
      <c r="AW861" s="21"/>
      <c r="AX861" s="21"/>
      <c r="AY861" s="21"/>
      <c r="AZ861" s="21"/>
      <c r="BA861" s="21"/>
      <c r="BB861" s="21"/>
      <c r="BC861" s="21"/>
      <c r="BD861" s="21"/>
      <c r="BE861" s="21"/>
      <c r="BF861" s="21"/>
      <c r="BG861" s="21"/>
      <c r="BH861" s="21"/>
      <c r="BI861" s="21"/>
      <c r="BJ861" s="21"/>
      <c r="BK861" s="21"/>
      <c r="BL861" s="21"/>
      <c r="BM861" s="21"/>
      <c r="BN861" s="21"/>
      <c r="BO861" s="21"/>
      <c r="BP861" s="21"/>
      <c r="BQ861" s="21"/>
      <c r="BR861" s="21"/>
      <c r="BS861" s="21"/>
      <c r="BT861" s="21"/>
      <c r="BU861" s="21"/>
      <c r="BV861" s="21"/>
      <c r="BW861" s="21"/>
      <c r="BX861" s="21"/>
      <c r="BY861" s="21"/>
      <c r="BZ861" s="21"/>
      <c r="CA861" s="21"/>
    </row>
    <row r="862" spans="1:79" ht="15.75" customHeight="1" x14ac:dyDescent="0.2">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c r="AA862" s="21"/>
      <c r="AB862" s="21"/>
      <c r="AC862" s="21"/>
      <c r="AD862" s="21"/>
      <c r="AE862" s="21"/>
      <c r="AF862" s="21"/>
      <c r="AG862" s="21"/>
      <c r="AH862" s="21"/>
      <c r="AI862" s="21"/>
      <c r="AJ862" s="21"/>
      <c r="AK862" s="21"/>
      <c r="AL862" s="21"/>
      <c r="AM862" s="21"/>
      <c r="AN862" s="21"/>
      <c r="AO862" s="21"/>
      <c r="AP862" s="21"/>
      <c r="AQ862" s="21"/>
      <c r="AR862" s="21"/>
      <c r="AS862" s="21"/>
      <c r="AT862" s="21"/>
      <c r="AU862" s="21"/>
      <c r="AV862" s="21"/>
      <c r="AW862" s="21"/>
      <c r="AX862" s="21"/>
      <c r="AY862" s="21"/>
      <c r="AZ862" s="21"/>
      <c r="BA862" s="21"/>
      <c r="BB862" s="21"/>
      <c r="BC862" s="21"/>
      <c r="BD862" s="21"/>
      <c r="BE862" s="21"/>
      <c r="BF862" s="21"/>
      <c r="BG862" s="21"/>
      <c r="BH862" s="21"/>
      <c r="BI862" s="21"/>
      <c r="BJ862" s="21"/>
      <c r="BK862" s="21"/>
      <c r="BL862" s="21"/>
      <c r="BM862" s="21"/>
      <c r="BN862" s="21"/>
      <c r="BO862" s="21"/>
      <c r="BP862" s="21"/>
      <c r="BQ862" s="21"/>
      <c r="BR862" s="21"/>
      <c r="BS862" s="21"/>
      <c r="BT862" s="21"/>
      <c r="BU862" s="21"/>
      <c r="BV862" s="21"/>
      <c r="BW862" s="21"/>
      <c r="BX862" s="21"/>
      <c r="BY862" s="21"/>
      <c r="BZ862" s="21"/>
      <c r="CA862" s="21"/>
    </row>
    <row r="863" spans="1:79" ht="15.75" customHeight="1" x14ac:dyDescent="0.2">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c r="AA863" s="21"/>
      <c r="AB863" s="21"/>
      <c r="AC863" s="21"/>
      <c r="AD863" s="21"/>
      <c r="AE863" s="21"/>
      <c r="AF863" s="21"/>
      <c r="AG863" s="21"/>
      <c r="AH863" s="21"/>
      <c r="AI863" s="21"/>
      <c r="AJ863" s="21"/>
      <c r="AK863" s="21"/>
      <c r="AL863" s="21"/>
      <c r="AM863" s="21"/>
      <c r="AN863" s="21"/>
      <c r="AO863" s="21"/>
      <c r="AP863" s="21"/>
      <c r="AQ863" s="21"/>
      <c r="AR863" s="21"/>
      <c r="AS863" s="21"/>
      <c r="AT863" s="21"/>
      <c r="AU863" s="21"/>
      <c r="AV863" s="21"/>
      <c r="AW863" s="21"/>
      <c r="AX863" s="21"/>
      <c r="AY863" s="21"/>
      <c r="AZ863" s="21"/>
      <c r="BA863" s="21"/>
      <c r="BB863" s="21"/>
      <c r="BC863" s="21"/>
      <c r="BD863" s="21"/>
      <c r="BE863" s="21"/>
      <c r="BF863" s="21"/>
      <c r="BG863" s="21"/>
      <c r="BH863" s="21"/>
      <c r="BI863" s="21"/>
      <c r="BJ863" s="21"/>
      <c r="BK863" s="21"/>
      <c r="BL863" s="21"/>
      <c r="BM863" s="21"/>
      <c r="BN863" s="21"/>
      <c r="BO863" s="21"/>
      <c r="BP863" s="21"/>
      <c r="BQ863" s="21"/>
      <c r="BR863" s="21"/>
      <c r="BS863" s="21"/>
      <c r="BT863" s="21"/>
      <c r="BU863" s="21"/>
      <c r="BV863" s="21"/>
      <c r="BW863" s="21"/>
      <c r="BX863" s="21"/>
      <c r="BY863" s="21"/>
      <c r="BZ863" s="21"/>
      <c r="CA863" s="21"/>
    </row>
    <row r="864" spans="1:79" ht="15.75" customHeight="1" x14ac:dyDescent="0.2">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c r="AA864" s="21"/>
      <c r="AB864" s="21"/>
      <c r="AC864" s="21"/>
      <c r="AD864" s="21"/>
      <c r="AE864" s="21"/>
      <c r="AF864" s="21"/>
      <c r="AG864" s="21"/>
      <c r="AH864" s="21"/>
      <c r="AI864" s="21"/>
      <c r="AJ864" s="21"/>
      <c r="AK864" s="21"/>
      <c r="AL864" s="21"/>
      <c r="AM864" s="21"/>
      <c r="AN864" s="21"/>
      <c r="AO864" s="21"/>
      <c r="AP864" s="21"/>
      <c r="AQ864" s="21"/>
      <c r="AR864" s="21"/>
      <c r="AS864" s="21"/>
      <c r="AT864" s="21"/>
      <c r="AU864" s="21"/>
      <c r="AV864" s="21"/>
      <c r="AW864" s="21"/>
      <c r="AX864" s="21"/>
      <c r="AY864" s="21"/>
      <c r="AZ864" s="21"/>
      <c r="BA864" s="21"/>
      <c r="BB864" s="21"/>
      <c r="BC864" s="21"/>
      <c r="BD864" s="21"/>
      <c r="BE864" s="21"/>
      <c r="BF864" s="21"/>
      <c r="BG864" s="21"/>
      <c r="BH864" s="21"/>
      <c r="BI864" s="21"/>
      <c r="BJ864" s="21"/>
      <c r="BK864" s="21"/>
      <c r="BL864" s="21"/>
      <c r="BM864" s="21"/>
      <c r="BN864" s="21"/>
      <c r="BO864" s="21"/>
      <c r="BP864" s="21"/>
      <c r="BQ864" s="21"/>
      <c r="BR864" s="21"/>
      <c r="BS864" s="21"/>
      <c r="BT864" s="21"/>
      <c r="BU864" s="21"/>
      <c r="BV864" s="21"/>
      <c r="BW864" s="21"/>
      <c r="BX864" s="21"/>
      <c r="BY864" s="21"/>
      <c r="BZ864" s="21"/>
      <c r="CA864" s="21"/>
    </row>
    <row r="865" spans="1:79" ht="15.75" customHeight="1" x14ac:dyDescent="0.2">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c r="AA865" s="21"/>
      <c r="AB865" s="21"/>
      <c r="AC865" s="21"/>
      <c r="AD865" s="21"/>
      <c r="AE865" s="21"/>
      <c r="AF865" s="21"/>
      <c r="AG865" s="21"/>
      <c r="AH865" s="21"/>
      <c r="AI865" s="21"/>
      <c r="AJ865" s="21"/>
      <c r="AK865" s="21"/>
      <c r="AL865" s="21"/>
      <c r="AM865" s="21"/>
      <c r="AN865" s="21"/>
      <c r="AO865" s="21"/>
      <c r="AP865" s="21"/>
      <c r="AQ865" s="21"/>
      <c r="AR865" s="21"/>
      <c r="AS865" s="21"/>
      <c r="AT865" s="21"/>
      <c r="AU865" s="21"/>
      <c r="AV865" s="21"/>
      <c r="AW865" s="21"/>
      <c r="AX865" s="21"/>
      <c r="AY865" s="21"/>
      <c r="AZ865" s="21"/>
      <c r="BA865" s="21"/>
      <c r="BB865" s="21"/>
      <c r="BC865" s="21"/>
      <c r="BD865" s="21"/>
      <c r="BE865" s="21"/>
      <c r="BF865" s="21"/>
      <c r="BG865" s="21"/>
      <c r="BH865" s="21"/>
      <c r="BI865" s="21"/>
      <c r="BJ865" s="21"/>
      <c r="BK865" s="21"/>
      <c r="BL865" s="21"/>
      <c r="BM865" s="21"/>
      <c r="BN865" s="21"/>
      <c r="BO865" s="21"/>
      <c r="BP865" s="21"/>
      <c r="BQ865" s="21"/>
      <c r="BR865" s="21"/>
      <c r="BS865" s="21"/>
      <c r="BT865" s="21"/>
      <c r="BU865" s="21"/>
      <c r="BV865" s="21"/>
      <c r="BW865" s="21"/>
      <c r="BX865" s="21"/>
      <c r="BY865" s="21"/>
      <c r="BZ865" s="21"/>
      <c r="CA865" s="21"/>
    </row>
    <row r="866" spans="1:79" ht="15.75" customHeight="1" x14ac:dyDescent="0.2">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c r="AA866" s="21"/>
      <c r="AB866" s="21"/>
      <c r="AC866" s="21"/>
      <c r="AD866" s="21"/>
      <c r="AE866" s="21"/>
      <c r="AF866" s="21"/>
      <c r="AG866" s="21"/>
      <c r="AH866" s="21"/>
      <c r="AI866" s="21"/>
      <c r="AJ866" s="21"/>
      <c r="AK866" s="21"/>
      <c r="AL866" s="21"/>
      <c r="AM866" s="21"/>
      <c r="AN866" s="21"/>
      <c r="AO866" s="21"/>
      <c r="AP866" s="21"/>
      <c r="AQ866" s="21"/>
      <c r="AR866" s="21"/>
      <c r="AS866" s="21"/>
      <c r="AT866" s="21"/>
      <c r="AU866" s="21"/>
      <c r="AV866" s="21"/>
      <c r="AW866" s="21"/>
      <c r="AX866" s="21"/>
      <c r="AY866" s="21"/>
      <c r="AZ866" s="21"/>
      <c r="BA866" s="21"/>
      <c r="BB866" s="21"/>
      <c r="BC866" s="21"/>
      <c r="BD866" s="21"/>
      <c r="BE866" s="21"/>
      <c r="BF866" s="21"/>
      <c r="BG866" s="21"/>
      <c r="BH866" s="21"/>
      <c r="BI866" s="21"/>
      <c r="BJ866" s="21"/>
      <c r="BK866" s="21"/>
      <c r="BL866" s="21"/>
      <c r="BM866" s="21"/>
      <c r="BN866" s="21"/>
      <c r="BO866" s="21"/>
      <c r="BP866" s="21"/>
      <c r="BQ866" s="21"/>
      <c r="BR866" s="21"/>
      <c r="BS866" s="21"/>
      <c r="BT866" s="21"/>
      <c r="BU866" s="21"/>
      <c r="BV866" s="21"/>
      <c r="BW866" s="21"/>
      <c r="BX866" s="21"/>
      <c r="BY866" s="21"/>
      <c r="BZ866" s="21"/>
      <c r="CA866" s="21"/>
    </row>
    <row r="867" spans="1:79" ht="15.75" customHeight="1" x14ac:dyDescent="0.2">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c r="AA867" s="21"/>
      <c r="AB867" s="21"/>
      <c r="AC867" s="21"/>
      <c r="AD867" s="21"/>
      <c r="AE867" s="21"/>
      <c r="AF867" s="21"/>
      <c r="AG867" s="21"/>
      <c r="AH867" s="21"/>
      <c r="AI867" s="21"/>
      <c r="AJ867" s="21"/>
      <c r="AK867" s="21"/>
      <c r="AL867" s="21"/>
      <c r="AM867" s="21"/>
      <c r="AN867" s="21"/>
      <c r="AO867" s="21"/>
      <c r="AP867" s="21"/>
      <c r="AQ867" s="21"/>
      <c r="AR867" s="21"/>
      <c r="AS867" s="21"/>
      <c r="AT867" s="21"/>
      <c r="AU867" s="21"/>
      <c r="AV867" s="21"/>
      <c r="AW867" s="21"/>
      <c r="AX867" s="21"/>
      <c r="AY867" s="21"/>
      <c r="AZ867" s="21"/>
      <c r="BA867" s="21"/>
      <c r="BB867" s="21"/>
      <c r="BC867" s="21"/>
      <c r="BD867" s="21"/>
      <c r="BE867" s="21"/>
      <c r="BF867" s="21"/>
      <c r="BG867" s="21"/>
      <c r="BH867" s="21"/>
      <c r="BI867" s="21"/>
      <c r="BJ867" s="21"/>
      <c r="BK867" s="21"/>
      <c r="BL867" s="21"/>
      <c r="BM867" s="21"/>
      <c r="BN867" s="21"/>
      <c r="BO867" s="21"/>
      <c r="BP867" s="21"/>
      <c r="BQ867" s="21"/>
      <c r="BR867" s="21"/>
      <c r="BS867" s="21"/>
      <c r="BT867" s="21"/>
      <c r="BU867" s="21"/>
      <c r="BV867" s="21"/>
      <c r="BW867" s="21"/>
      <c r="BX867" s="21"/>
      <c r="BY867" s="21"/>
      <c r="BZ867" s="21"/>
      <c r="CA867" s="21"/>
    </row>
    <row r="868" spans="1:79" ht="15.75" customHeight="1" x14ac:dyDescent="0.2">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c r="AA868" s="21"/>
      <c r="AB868" s="21"/>
      <c r="AC868" s="21"/>
      <c r="AD868" s="21"/>
      <c r="AE868" s="21"/>
      <c r="AF868" s="21"/>
      <c r="AG868" s="21"/>
      <c r="AH868" s="21"/>
      <c r="AI868" s="21"/>
      <c r="AJ868" s="21"/>
      <c r="AK868" s="21"/>
      <c r="AL868" s="21"/>
      <c r="AM868" s="21"/>
      <c r="AN868" s="21"/>
      <c r="AO868" s="21"/>
      <c r="AP868" s="21"/>
      <c r="AQ868" s="21"/>
      <c r="AR868" s="21"/>
      <c r="AS868" s="21"/>
      <c r="AT868" s="21"/>
      <c r="AU868" s="21"/>
      <c r="AV868" s="21"/>
      <c r="AW868" s="21"/>
      <c r="AX868" s="21"/>
      <c r="AY868" s="21"/>
      <c r="AZ868" s="21"/>
      <c r="BA868" s="21"/>
      <c r="BB868" s="21"/>
      <c r="BC868" s="21"/>
      <c r="BD868" s="21"/>
      <c r="BE868" s="21"/>
      <c r="BF868" s="21"/>
      <c r="BG868" s="21"/>
      <c r="BH868" s="21"/>
      <c r="BI868" s="21"/>
      <c r="BJ868" s="21"/>
      <c r="BK868" s="21"/>
      <c r="BL868" s="21"/>
      <c r="BM868" s="21"/>
      <c r="BN868" s="21"/>
      <c r="BO868" s="21"/>
      <c r="BP868" s="21"/>
      <c r="BQ868" s="21"/>
      <c r="BR868" s="21"/>
      <c r="BS868" s="21"/>
      <c r="BT868" s="21"/>
      <c r="BU868" s="21"/>
      <c r="BV868" s="21"/>
      <c r="BW868" s="21"/>
      <c r="BX868" s="21"/>
      <c r="BY868" s="21"/>
      <c r="BZ868" s="21"/>
      <c r="CA868" s="21"/>
    </row>
    <row r="869" spans="1:79" ht="15.75" customHeight="1" x14ac:dyDescent="0.2">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c r="AA869" s="21"/>
      <c r="AB869" s="21"/>
      <c r="AC869" s="21"/>
      <c r="AD869" s="21"/>
      <c r="AE869" s="21"/>
      <c r="AF869" s="21"/>
      <c r="AG869" s="21"/>
      <c r="AH869" s="21"/>
      <c r="AI869" s="21"/>
      <c r="AJ869" s="21"/>
      <c r="AK869" s="21"/>
      <c r="AL869" s="21"/>
      <c r="AM869" s="21"/>
      <c r="AN869" s="21"/>
      <c r="AO869" s="21"/>
      <c r="AP869" s="21"/>
      <c r="AQ869" s="21"/>
      <c r="AR869" s="21"/>
      <c r="AS869" s="21"/>
      <c r="AT869" s="21"/>
      <c r="AU869" s="21"/>
      <c r="AV869" s="21"/>
      <c r="AW869" s="21"/>
      <c r="AX869" s="21"/>
      <c r="AY869" s="21"/>
      <c r="AZ869" s="21"/>
      <c r="BA869" s="21"/>
      <c r="BB869" s="21"/>
      <c r="BC869" s="21"/>
      <c r="BD869" s="21"/>
      <c r="BE869" s="21"/>
      <c r="BF869" s="21"/>
      <c r="BG869" s="21"/>
      <c r="BH869" s="21"/>
      <c r="BI869" s="21"/>
      <c r="BJ869" s="21"/>
      <c r="BK869" s="21"/>
      <c r="BL869" s="21"/>
      <c r="BM869" s="21"/>
      <c r="BN869" s="21"/>
      <c r="BO869" s="21"/>
      <c r="BP869" s="21"/>
      <c r="BQ869" s="21"/>
      <c r="BR869" s="21"/>
      <c r="BS869" s="21"/>
      <c r="BT869" s="21"/>
      <c r="BU869" s="21"/>
      <c r="BV869" s="21"/>
      <c r="BW869" s="21"/>
      <c r="BX869" s="21"/>
      <c r="BY869" s="21"/>
      <c r="BZ869" s="21"/>
      <c r="CA869" s="21"/>
    </row>
    <row r="870" spans="1:79" ht="15.75" customHeight="1" x14ac:dyDescent="0.2">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c r="AA870" s="21"/>
      <c r="AB870" s="21"/>
      <c r="AC870" s="21"/>
      <c r="AD870" s="21"/>
      <c r="AE870" s="21"/>
      <c r="AF870" s="21"/>
      <c r="AG870" s="21"/>
      <c r="AH870" s="21"/>
      <c r="AI870" s="21"/>
      <c r="AJ870" s="21"/>
      <c r="AK870" s="21"/>
      <c r="AL870" s="21"/>
      <c r="AM870" s="21"/>
      <c r="AN870" s="21"/>
      <c r="AO870" s="21"/>
      <c r="AP870" s="21"/>
      <c r="AQ870" s="21"/>
      <c r="AR870" s="21"/>
      <c r="AS870" s="21"/>
      <c r="AT870" s="21"/>
      <c r="AU870" s="21"/>
      <c r="AV870" s="21"/>
      <c r="AW870" s="21"/>
      <c r="AX870" s="21"/>
      <c r="AY870" s="21"/>
      <c r="AZ870" s="21"/>
      <c r="BA870" s="21"/>
      <c r="BB870" s="21"/>
      <c r="BC870" s="21"/>
      <c r="BD870" s="21"/>
      <c r="BE870" s="21"/>
      <c r="BF870" s="21"/>
      <c r="BG870" s="21"/>
      <c r="BH870" s="21"/>
      <c r="BI870" s="21"/>
      <c r="BJ870" s="21"/>
      <c r="BK870" s="21"/>
      <c r="BL870" s="21"/>
      <c r="BM870" s="21"/>
      <c r="BN870" s="21"/>
      <c r="BO870" s="21"/>
      <c r="BP870" s="21"/>
      <c r="BQ870" s="21"/>
      <c r="BR870" s="21"/>
      <c r="BS870" s="21"/>
      <c r="BT870" s="21"/>
      <c r="BU870" s="21"/>
      <c r="BV870" s="21"/>
      <c r="BW870" s="21"/>
      <c r="BX870" s="21"/>
      <c r="BY870" s="21"/>
      <c r="BZ870" s="21"/>
      <c r="CA870" s="21"/>
    </row>
    <row r="871" spans="1:79" ht="15.75" customHeight="1" x14ac:dyDescent="0.2">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c r="AA871" s="21"/>
      <c r="AB871" s="21"/>
      <c r="AC871" s="21"/>
      <c r="AD871" s="21"/>
      <c r="AE871" s="21"/>
      <c r="AF871" s="21"/>
      <c r="AG871" s="21"/>
      <c r="AH871" s="21"/>
      <c r="AI871" s="21"/>
      <c r="AJ871" s="21"/>
      <c r="AK871" s="21"/>
      <c r="AL871" s="21"/>
      <c r="AM871" s="21"/>
      <c r="AN871" s="21"/>
      <c r="AO871" s="21"/>
      <c r="AP871" s="21"/>
      <c r="AQ871" s="21"/>
      <c r="AR871" s="21"/>
      <c r="AS871" s="21"/>
      <c r="AT871" s="21"/>
      <c r="AU871" s="21"/>
      <c r="AV871" s="21"/>
      <c r="AW871" s="21"/>
      <c r="AX871" s="21"/>
      <c r="AY871" s="21"/>
      <c r="AZ871" s="21"/>
      <c r="BA871" s="21"/>
      <c r="BB871" s="21"/>
      <c r="BC871" s="21"/>
      <c r="BD871" s="21"/>
      <c r="BE871" s="21"/>
      <c r="BF871" s="21"/>
      <c r="BG871" s="21"/>
      <c r="BH871" s="21"/>
      <c r="BI871" s="21"/>
      <c r="BJ871" s="21"/>
      <c r="BK871" s="21"/>
      <c r="BL871" s="21"/>
      <c r="BM871" s="21"/>
      <c r="BN871" s="21"/>
      <c r="BO871" s="21"/>
      <c r="BP871" s="21"/>
      <c r="BQ871" s="21"/>
      <c r="BR871" s="21"/>
      <c r="BS871" s="21"/>
      <c r="BT871" s="21"/>
      <c r="BU871" s="21"/>
      <c r="BV871" s="21"/>
      <c r="BW871" s="21"/>
      <c r="BX871" s="21"/>
      <c r="BY871" s="21"/>
      <c r="BZ871" s="21"/>
      <c r="CA871" s="21"/>
    </row>
    <row r="872" spans="1:79" ht="15.75" customHeight="1" x14ac:dyDescent="0.2">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c r="AA872" s="21"/>
      <c r="AB872" s="21"/>
      <c r="AC872" s="21"/>
      <c r="AD872" s="21"/>
      <c r="AE872" s="21"/>
      <c r="AF872" s="21"/>
      <c r="AG872" s="21"/>
      <c r="AH872" s="21"/>
      <c r="AI872" s="21"/>
      <c r="AJ872" s="21"/>
      <c r="AK872" s="21"/>
      <c r="AL872" s="21"/>
      <c r="AM872" s="21"/>
      <c r="AN872" s="21"/>
      <c r="AO872" s="21"/>
      <c r="AP872" s="21"/>
      <c r="AQ872" s="21"/>
      <c r="AR872" s="21"/>
      <c r="AS872" s="21"/>
      <c r="AT872" s="21"/>
      <c r="AU872" s="21"/>
      <c r="AV872" s="21"/>
      <c r="AW872" s="21"/>
      <c r="AX872" s="21"/>
      <c r="AY872" s="21"/>
      <c r="AZ872" s="21"/>
      <c r="BA872" s="21"/>
      <c r="BB872" s="21"/>
      <c r="BC872" s="21"/>
      <c r="BD872" s="21"/>
      <c r="BE872" s="21"/>
      <c r="BF872" s="21"/>
      <c r="BG872" s="21"/>
      <c r="BH872" s="21"/>
      <c r="BI872" s="21"/>
      <c r="BJ872" s="21"/>
      <c r="BK872" s="21"/>
      <c r="BL872" s="21"/>
      <c r="BM872" s="21"/>
      <c r="BN872" s="21"/>
      <c r="BO872" s="21"/>
      <c r="BP872" s="21"/>
      <c r="BQ872" s="21"/>
      <c r="BR872" s="21"/>
      <c r="BS872" s="21"/>
      <c r="BT872" s="21"/>
      <c r="BU872" s="21"/>
      <c r="BV872" s="21"/>
      <c r="BW872" s="21"/>
      <c r="BX872" s="21"/>
      <c r="BY872" s="21"/>
      <c r="BZ872" s="21"/>
      <c r="CA872" s="21"/>
    </row>
    <row r="873" spans="1:79" ht="15.75" customHeight="1" x14ac:dyDescent="0.2">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c r="AA873" s="21"/>
      <c r="AB873" s="21"/>
      <c r="AC873" s="21"/>
      <c r="AD873" s="21"/>
      <c r="AE873" s="21"/>
      <c r="AF873" s="21"/>
      <c r="AG873" s="21"/>
      <c r="AH873" s="21"/>
      <c r="AI873" s="21"/>
      <c r="AJ873" s="21"/>
      <c r="AK873" s="21"/>
      <c r="AL873" s="21"/>
      <c r="AM873" s="21"/>
      <c r="AN873" s="21"/>
      <c r="AO873" s="21"/>
      <c r="AP873" s="21"/>
      <c r="AQ873" s="21"/>
      <c r="AR873" s="21"/>
      <c r="AS873" s="21"/>
      <c r="AT873" s="21"/>
      <c r="AU873" s="21"/>
      <c r="AV873" s="21"/>
      <c r="AW873" s="21"/>
      <c r="AX873" s="21"/>
      <c r="AY873" s="21"/>
      <c r="AZ873" s="21"/>
      <c r="BA873" s="21"/>
      <c r="BB873" s="21"/>
      <c r="BC873" s="21"/>
      <c r="BD873" s="21"/>
      <c r="BE873" s="21"/>
      <c r="BF873" s="21"/>
      <c r="BG873" s="21"/>
      <c r="BH873" s="21"/>
      <c r="BI873" s="21"/>
      <c r="BJ873" s="21"/>
      <c r="BK873" s="21"/>
      <c r="BL873" s="21"/>
      <c r="BM873" s="21"/>
      <c r="BN873" s="21"/>
      <c r="BO873" s="21"/>
      <c r="BP873" s="21"/>
      <c r="BQ873" s="21"/>
      <c r="BR873" s="21"/>
      <c r="BS873" s="21"/>
      <c r="BT873" s="21"/>
      <c r="BU873" s="21"/>
      <c r="BV873" s="21"/>
      <c r="BW873" s="21"/>
      <c r="BX873" s="21"/>
      <c r="BY873" s="21"/>
      <c r="BZ873" s="21"/>
      <c r="CA873" s="21"/>
    </row>
    <row r="874" spans="1:79" ht="15.75" customHeight="1" x14ac:dyDescent="0.2">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c r="AA874" s="21"/>
      <c r="AB874" s="21"/>
      <c r="AC874" s="21"/>
      <c r="AD874" s="21"/>
      <c r="AE874" s="21"/>
      <c r="AF874" s="21"/>
      <c r="AG874" s="21"/>
      <c r="AH874" s="21"/>
      <c r="AI874" s="21"/>
      <c r="AJ874" s="21"/>
      <c r="AK874" s="21"/>
      <c r="AL874" s="21"/>
      <c r="AM874" s="21"/>
      <c r="AN874" s="21"/>
      <c r="AO874" s="21"/>
      <c r="AP874" s="21"/>
      <c r="AQ874" s="21"/>
      <c r="AR874" s="21"/>
      <c r="AS874" s="21"/>
      <c r="AT874" s="21"/>
      <c r="AU874" s="21"/>
      <c r="AV874" s="21"/>
      <c r="AW874" s="21"/>
      <c r="AX874" s="21"/>
      <c r="AY874" s="21"/>
      <c r="AZ874" s="21"/>
      <c r="BA874" s="21"/>
      <c r="BB874" s="21"/>
      <c r="BC874" s="21"/>
      <c r="BD874" s="21"/>
      <c r="BE874" s="21"/>
      <c r="BF874" s="21"/>
      <c r="BG874" s="21"/>
      <c r="BH874" s="21"/>
      <c r="BI874" s="21"/>
      <c r="BJ874" s="21"/>
      <c r="BK874" s="21"/>
      <c r="BL874" s="21"/>
      <c r="BM874" s="21"/>
      <c r="BN874" s="21"/>
      <c r="BO874" s="21"/>
      <c r="BP874" s="21"/>
      <c r="BQ874" s="21"/>
      <c r="BR874" s="21"/>
      <c r="BS874" s="21"/>
      <c r="BT874" s="21"/>
      <c r="BU874" s="21"/>
      <c r="BV874" s="21"/>
      <c r="BW874" s="21"/>
      <c r="BX874" s="21"/>
      <c r="BY874" s="21"/>
      <c r="BZ874" s="21"/>
      <c r="CA874" s="21"/>
    </row>
    <row r="875" spans="1:79" ht="15.75" customHeight="1" x14ac:dyDescent="0.2">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c r="AA875" s="21"/>
      <c r="AB875" s="21"/>
      <c r="AC875" s="21"/>
      <c r="AD875" s="21"/>
      <c r="AE875" s="21"/>
      <c r="AF875" s="21"/>
      <c r="AG875" s="21"/>
      <c r="AH875" s="21"/>
      <c r="AI875" s="21"/>
      <c r="AJ875" s="21"/>
      <c r="AK875" s="21"/>
      <c r="AL875" s="21"/>
      <c r="AM875" s="21"/>
      <c r="AN875" s="21"/>
      <c r="AO875" s="21"/>
      <c r="AP875" s="21"/>
      <c r="AQ875" s="21"/>
      <c r="AR875" s="21"/>
      <c r="AS875" s="21"/>
      <c r="AT875" s="21"/>
      <c r="AU875" s="21"/>
      <c r="AV875" s="21"/>
      <c r="AW875" s="21"/>
      <c r="AX875" s="21"/>
      <c r="AY875" s="21"/>
      <c r="AZ875" s="21"/>
      <c r="BA875" s="21"/>
      <c r="BB875" s="21"/>
      <c r="BC875" s="21"/>
      <c r="BD875" s="21"/>
      <c r="BE875" s="21"/>
      <c r="BF875" s="21"/>
      <c r="BG875" s="21"/>
      <c r="BH875" s="21"/>
      <c r="BI875" s="21"/>
      <c r="BJ875" s="21"/>
      <c r="BK875" s="21"/>
      <c r="BL875" s="21"/>
      <c r="BM875" s="21"/>
      <c r="BN875" s="21"/>
      <c r="BO875" s="21"/>
      <c r="BP875" s="21"/>
      <c r="BQ875" s="21"/>
      <c r="BR875" s="21"/>
      <c r="BS875" s="21"/>
      <c r="BT875" s="21"/>
      <c r="BU875" s="21"/>
      <c r="BV875" s="21"/>
      <c r="BW875" s="21"/>
      <c r="BX875" s="21"/>
      <c r="BY875" s="21"/>
      <c r="BZ875" s="21"/>
      <c r="CA875" s="21"/>
    </row>
    <row r="876" spans="1:79" ht="15.75" customHeight="1" x14ac:dyDescent="0.2">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c r="AA876" s="21"/>
      <c r="AB876" s="21"/>
      <c r="AC876" s="21"/>
      <c r="AD876" s="21"/>
      <c r="AE876" s="21"/>
      <c r="AF876" s="21"/>
      <c r="AG876" s="21"/>
      <c r="AH876" s="21"/>
      <c r="AI876" s="21"/>
      <c r="AJ876" s="21"/>
      <c r="AK876" s="21"/>
      <c r="AL876" s="21"/>
      <c r="AM876" s="21"/>
      <c r="AN876" s="21"/>
      <c r="AO876" s="21"/>
      <c r="AP876" s="21"/>
      <c r="AQ876" s="21"/>
      <c r="AR876" s="21"/>
      <c r="AS876" s="21"/>
      <c r="AT876" s="21"/>
      <c r="AU876" s="21"/>
      <c r="AV876" s="21"/>
      <c r="AW876" s="21"/>
      <c r="AX876" s="21"/>
      <c r="AY876" s="21"/>
      <c r="AZ876" s="21"/>
      <c r="BA876" s="21"/>
      <c r="BB876" s="21"/>
      <c r="BC876" s="21"/>
      <c r="BD876" s="21"/>
      <c r="BE876" s="21"/>
      <c r="BF876" s="21"/>
      <c r="BG876" s="21"/>
      <c r="BH876" s="21"/>
      <c r="BI876" s="21"/>
      <c r="BJ876" s="21"/>
      <c r="BK876" s="21"/>
      <c r="BL876" s="21"/>
      <c r="BM876" s="21"/>
      <c r="BN876" s="21"/>
      <c r="BO876" s="21"/>
      <c r="BP876" s="21"/>
      <c r="BQ876" s="21"/>
      <c r="BR876" s="21"/>
      <c r="BS876" s="21"/>
      <c r="BT876" s="21"/>
      <c r="BU876" s="21"/>
      <c r="BV876" s="21"/>
      <c r="BW876" s="21"/>
      <c r="BX876" s="21"/>
      <c r="BY876" s="21"/>
      <c r="BZ876" s="21"/>
      <c r="CA876" s="21"/>
    </row>
    <row r="877" spans="1:79" ht="15.75" customHeight="1" x14ac:dyDescent="0.2">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c r="AA877" s="21"/>
      <c r="AB877" s="21"/>
      <c r="AC877" s="21"/>
      <c r="AD877" s="21"/>
      <c r="AE877" s="21"/>
      <c r="AF877" s="21"/>
      <c r="AG877" s="21"/>
      <c r="AH877" s="21"/>
      <c r="AI877" s="21"/>
      <c r="AJ877" s="21"/>
      <c r="AK877" s="21"/>
      <c r="AL877" s="21"/>
      <c r="AM877" s="21"/>
      <c r="AN877" s="21"/>
      <c r="AO877" s="21"/>
      <c r="AP877" s="21"/>
      <c r="AQ877" s="21"/>
      <c r="AR877" s="21"/>
      <c r="AS877" s="21"/>
      <c r="AT877" s="21"/>
      <c r="AU877" s="21"/>
      <c r="AV877" s="21"/>
      <c r="AW877" s="21"/>
      <c r="AX877" s="21"/>
      <c r="AY877" s="21"/>
      <c r="AZ877" s="21"/>
      <c r="BA877" s="21"/>
      <c r="BB877" s="21"/>
      <c r="BC877" s="21"/>
      <c r="BD877" s="21"/>
      <c r="BE877" s="21"/>
      <c r="BF877" s="21"/>
      <c r="BG877" s="21"/>
      <c r="BH877" s="21"/>
      <c r="BI877" s="21"/>
      <c r="BJ877" s="21"/>
      <c r="BK877" s="21"/>
      <c r="BL877" s="21"/>
      <c r="BM877" s="21"/>
      <c r="BN877" s="21"/>
      <c r="BO877" s="21"/>
      <c r="BP877" s="21"/>
      <c r="BQ877" s="21"/>
      <c r="BR877" s="21"/>
      <c r="BS877" s="21"/>
      <c r="BT877" s="21"/>
      <c r="BU877" s="21"/>
      <c r="BV877" s="21"/>
      <c r="BW877" s="21"/>
      <c r="BX877" s="21"/>
      <c r="BY877" s="21"/>
      <c r="BZ877" s="21"/>
      <c r="CA877" s="21"/>
    </row>
    <row r="878" spans="1:79" ht="15.75" customHeight="1" x14ac:dyDescent="0.2">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c r="AA878" s="21"/>
      <c r="AB878" s="21"/>
      <c r="AC878" s="21"/>
      <c r="AD878" s="21"/>
      <c r="AE878" s="21"/>
      <c r="AF878" s="21"/>
      <c r="AG878" s="21"/>
      <c r="AH878" s="21"/>
      <c r="AI878" s="21"/>
      <c r="AJ878" s="21"/>
      <c r="AK878" s="21"/>
      <c r="AL878" s="21"/>
      <c r="AM878" s="21"/>
      <c r="AN878" s="21"/>
      <c r="AO878" s="21"/>
      <c r="AP878" s="21"/>
      <c r="AQ878" s="21"/>
      <c r="AR878" s="21"/>
      <c r="AS878" s="21"/>
      <c r="AT878" s="21"/>
      <c r="AU878" s="21"/>
      <c r="AV878" s="21"/>
      <c r="AW878" s="21"/>
      <c r="AX878" s="21"/>
      <c r="AY878" s="21"/>
      <c r="AZ878" s="21"/>
      <c r="BA878" s="21"/>
      <c r="BB878" s="21"/>
      <c r="BC878" s="21"/>
      <c r="BD878" s="21"/>
      <c r="BE878" s="21"/>
      <c r="BF878" s="21"/>
      <c r="BG878" s="21"/>
      <c r="BH878" s="21"/>
      <c r="BI878" s="21"/>
      <c r="BJ878" s="21"/>
      <c r="BK878" s="21"/>
      <c r="BL878" s="21"/>
      <c r="BM878" s="21"/>
      <c r="BN878" s="21"/>
      <c r="BO878" s="21"/>
      <c r="BP878" s="21"/>
      <c r="BQ878" s="21"/>
      <c r="BR878" s="21"/>
      <c r="BS878" s="21"/>
      <c r="BT878" s="21"/>
      <c r="BU878" s="21"/>
      <c r="BV878" s="21"/>
      <c r="BW878" s="21"/>
      <c r="BX878" s="21"/>
      <c r="BY878" s="21"/>
      <c r="BZ878" s="21"/>
      <c r="CA878" s="21"/>
    </row>
    <row r="879" spans="1:79" ht="15.75" customHeight="1" x14ac:dyDescent="0.2">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c r="AA879" s="21"/>
      <c r="AB879" s="21"/>
      <c r="AC879" s="21"/>
      <c r="AD879" s="21"/>
      <c r="AE879" s="21"/>
      <c r="AF879" s="21"/>
      <c r="AG879" s="21"/>
      <c r="AH879" s="21"/>
      <c r="AI879" s="21"/>
      <c r="AJ879" s="21"/>
      <c r="AK879" s="21"/>
      <c r="AL879" s="21"/>
      <c r="AM879" s="21"/>
      <c r="AN879" s="21"/>
      <c r="AO879" s="21"/>
      <c r="AP879" s="21"/>
      <c r="AQ879" s="21"/>
      <c r="AR879" s="21"/>
      <c r="AS879" s="21"/>
      <c r="AT879" s="21"/>
      <c r="AU879" s="21"/>
      <c r="AV879" s="21"/>
      <c r="AW879" s="21"/>
      <c r="AX879" s="21"/>
      <c r="AY879" s="21"/>
      <c r="AZ879" s="21"/>
      <c r="BA879" s="21"/>
      <c r="BB879" s="21"/>
      <c r="BC879" s="21"/>
      <c r="BD879" s="21"/>
      <c r="BE879" s="21"/>
      <c r="BF879" s="21"/>
      <c r="BG879" s="21"/>
      <c r="BH879" s="21"/>
      <c r="BI879" s="21"/>
      <c r="BJ879" s="21"/>
      <c r="BK879" s="21"/>
      <c r="BL879" s="21"/>
      <c r="BM879" s="21"/>
      <c r="BN879" s="21"/>
      <c r="BO879" s="21"/>
      <c r="BP879" s="21"/>
      <c r="BQ879" s="21"/>
      <c r="BR879" s="21"/>
      <c r="BS879" s="21"/>
      <c r="BT879" s="21"/>
      <c r="BU879" s="21"/>
      <c r="BV879" s="21"/>
      <c r="BW879" s="21"/>
      <c r="BX879" s="21"/>
      <c r="BY879" s="21"/>
      <c r="BZ879" s="21"/>
      <c r="CA879" s="21"/>
    </row>
    <row r="880" spans="1:79" ht="15.75" customHeight="1" x14ac:dyDescent="0.2">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c r="AA880" s="21"/>
      <c r="AB880" s="21"/>
      <c r="AC880" s="21"/>
      <c r="AD880" s="21"/>
      <c r="AE880" s="21"/>
      <c r="AF880" s="21"/>
      <c r="AG880" s="21"/>
      <c r="AH880" s="21"/>
      <c r="AI880" s="21"/>
      <c r="AJ880" s="21"/>
      <c r="AK880" s="21"/>
      <c r="AL880" s="21"/>
      <c r="AM880" s="21"/>
      <c r="AN880" s="21"/>
      <c r="AO880" s="21"/>
      <c r="AP880" s="21"/>
      <c r="AQ880" s="21"/>
      <c r="AR880" s="21"/>
      <c r="AS880" s="21"/>
      <c r="AT880" s="21"/>
      <c r="AU880" s="21"/>
      <c r="AV880" s="21"/>
      <c r="AW880" s="21"/>
      <c r="AX880" s="21"/>
      <c r="AY880" s="21"/>
      <c r="AZ880" s="21"/>
      <c r="BA880" s="21"/>
      <c r="BB880" s="21"/>
      <c r="BC880" s="21"/>
      <c r="BD880" s="21"/>
      <c r="BE880" s="21"/>
      <c r="BF880" s="21"/>
      <c r="BG880" s="21"/>
      <c r="BH880" s="21"/>
      <c r="BI880" s="21"/>
      <c r="BJ880" s="21"/>
      <c r="BK880" s="21"/>
      <c r="BL880" s="21"/>
      <c r="BM880" s="21"/>
      <c r="BN880" s="21"/>
      <c r="BO880" s="21"/>
      <c r="BP880" s="21"/>
      <c r="BQ880" s="21"/>
      <c r="BR880" s="21"/>
      <c r="BS880" s="21"/>
      <c r="BT880" s="21"/>
      <c r="BU880" s="21"/>
      <c r="BV880" s="21"/>
      <c r="BW880" s="21"/>
      <c r="BX880" s="21"/>
      <c r="BY880" s="21"/>
      <c r="BZ880" s="21"/>
      <c r="CA880" s="21"/>
    </row>
    <row r="881" spans="1:79" ht="15.75" customHeight="1" x14ac:dyDescent="0.2">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c r="AA881" s="21"/>
      <c r="AB881" s="21"/>
      <c r="AC881" s="21"/>
      <c r="AD881" s="21"/>
      <c r="AE881" s="21"/>
      <c r="AF881" s="21"/>
      <c r="AG881" s="21"/>
      <c r="AH881" s="21"/>
      <c r="AI881" s="21"/>
      <c r="AJ881" s="21"/>
      <c r="AK881" s="21"/>
      <c r="AL881" s="21"/>
      <c r="AM881" s="21"/>
      <c r="AN881" s="21"/>
      <c r="AO881" s="21"/>
      <c r="AP881" s="21"/>
      <c r="AQ881" s="21"/>
      <c r="AR881" s="21"/>
      <c r="AS881" s="21"/>
      <c r="AT881" s="21"/>
      <c r="AU881" s="21"/>
      <c r="AV881" s="21"/>
      <c r="AW881" s="21"/>
      <c r="AX881" s="21"/>
      <c r="AY881" s="21"/>
      <c r="AZ881" s="21"/>
      <c r="BA881" s="21"/>
      <c r="BB881" s="21"/>
      <c r="BC881" s="21"/>
      <c r="BD881" s="21"/>
      <c r="BE881" s="21"/>
      <c r="BF881" s="21"/>
      <c r="BG881" s="21"/>
      <c r="BH881" s="21"/>
      <c r="BI881" s="21"/>
      <c r="BJ881" s="21"/>
      <c r="BK881" s="21"/>
      <c r="BL881" s="21"/>
      <c r="BM881" s="21"/>
      <c r="BN881" s="21"/>
      <c r="BO881" s="21"/>
      <c r="BP881" s="21"/>
      <c r="BQ881" s="21"/>
      <c r="BR881" s="21"/>
      <c r="BS881" s="21"/>
      <c r="BT881" s="21"/>
      <c r="BU881" s="21"/>
      <c r="BV881" s="21"/>
      <c r="BW881" s="21"/>
      <c r="BX881" s="21"/>
      <c r="BY881" s="21"/>
      <c r="BZ881" s="21"/>
      <c r="CA881" s="21"/>
    </row>
    <row r="882" spans="1:79" ht="15.75" customHeight="1" x14ac:dyDescent="0.2">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c r="AA882" s="21"/>
      <c r="AB882" s="21"/>
      <c r="AC882" s="21"/>
      <c r="AD882" s="21"/>
      <c r="AE882" s="21"/>
      <c r="AF882" s="21"/>
      <c r="AG882" s="21"/>
      <c r="AH882" s="21"/>
      <c r="AI882" s="21"/>
      <c r="AJ882" s="21"/>
      <c r="AK882" s="21"/>
      <c r="AL882" s="21"/>
      <c r="AM882" s="21"/>
      <c r="AN882" s="21"/>
      <c r="AO882" s="21"/>
      <c r="AP882" s="21"/>
      <c r="AQ882" s="21"/>
      <c r="AR882" s="21"/>
      <c r="AS882" s="21"/>
      <c r="AT882" s="21"/>
      <c r="AU882" s="21"/>
      <c r="AV882" s="21"/>
      <c r="AW882" s="21"/>
      <c r="AX882" s="21"/>
      <c r="AY882" s="21"/>
      <c r="AZ882" s="21"/>
      <c r="BA882" s="21"/>
      <c r="BB882" s="21"/>
      <c r="BC882" s="21"/>
      <c r="BD882" s="21"/>
      <c r="BE882" s="21"/>
      <c r="BF882" s="21"/>
      <c r="BG882" s="21"/>
      <c r="BH882" s="21"/>
      <c r="BI882" s="21"/>
      <c r="BJ882" s="21"/>
      <c r="BK882" s="21"/>
      <c r="BL882" s="21"/>
      <c r="BM882" s="21"/>
      <c r="BN882" s="21"/>
      <c r="BO882" s="21"/>
      <c r="BP882" s="21"/>
      <c r="BQ882" s="21"/>
      <c r="BR882" s="21"/>
      <c r="BS882" s="21"/>
      <c r="BT882" s="21"/>
      <c r="BU882" s="21"/>
      <c r="BV882" s="21"/>
      <c r="BW882" s="21"/>
      <c r="BX882" s="21"/>
      <c r="BY882" s="21"/>
      <c r="BZ882" s="21"/>
      <c r="CA882" s="21"/>
    </row>
    <row r="883" spans="1:79" ht="15.75" customHeight="1" x14ac:dyDescent="0.2">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c r="AA883" s="21"/>
      <c r="AB883" s="21"/>
      <c r="AC883" s="21"/>
      <c r="AD883" s="21"/>
      <c r="AE883" s="21"/>
      <c r="AF883" s="21"/>
      <c r="AG883" s="21"/>
      <c r="AH883" s="21"/>
      <c r="AI883" s="21"/>
      <c r="AJ883" s="21"/>
      <c r="AK883" s="21"/>
      <c r="AL883" s="21"/>
      <c r="AM883" s="21"/>
      <c r="AN883" s="21"/>
      <c r="AO883" s="21"/>
      <c r="AP883" s="21"/>
      <c r="AQ883" s="21"/>
      <c r="AR883" s="21"/>
      <c r="AS883" s="21"/>
      <c r="AT883" s="21"/>
      <c r="AU883" s="21"/>
      <c r="AV883" s="21"/>
      <c r="AW883" s="21"/>
      <c r="AX883" s="21"/>
      <c r="AY883" s="21"/>
      <c r="AZ883" s="21"/>
      <c r="BA883" s="21"/>
      <c r="BB883" s="21"/>
      <c r="BC883" s="21"/>
      <c r="BD883" s="21"/>
      <c r="BE883" s="21"/>
      <c r="BF883" s="21"/>
      <c r="BG883" s="21"/>
      <c r="BH883" s="21"/>
      <c r="BI883" s="21"/>
      <c r="BJ883" s="21"/>
      <c r="BK883" s="21"/>
      <c r="BL883" s="21"/>
      <c r="BM883" s="21"/>
      <c r="BN883" s="21"/>
      <c r="BO883" s="21"/>
      <c r="BP883" s="21"/>
      <c r="BQ883" s="21"/>
      <c r="BR883" s="21"/>
      <c r="BS883" s="21"/>
      <c r="BT883" s="21"/>
      <c r="BU883" s="21"/>
      <c r="BV883" s="21"/>
      <c r="BW883" s="21"/>
      <c r="BX883" s="21"/>
      <c r="BY883" s="21"/>
      <c r="BZ883" s="21"/>
      <c r="CA883" s="21"/>
    </row>
    <row r="884" spans="1:79" ht="15.75" customHeight="1" x14ac:dyDescent="0.2">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c r="AA884" s="21"/>
      <c r="AB884" s="21"/>
      <c r="AC884" s="21"/>
      <c r="AD884" s="21"/>
      <c r="AE884" s="21"/>
      <c r="AF884" s="21"/>
      <c r="AG884" s="21"/>
      <c r="AH884" s="21"/>
      <c r="AI884" s="21"/>
      <c r="AJ884" s="21"/>
      <c r="AK884" s="21"/>
      <c r="AL884" s="21"/>
      <c r="AM884" s="21"/>
      <c r="AN884" s="21"/>
      <c r="AO884" s="21"/>
      <c r="AP884" s="21"/>
      <c r="AQ884" s="21"/>
      <c r="AR884" s="21"/>
      <c r="AS884" s="21"/>
      <c r="AT884" s="21"/>
      <c r="AU884" s="21"/>
      <c r="AV884" s="21"/>
      <c r="AW884" s="21"/>
      <c r="AX884" s="21"/>
      <c r="AY884" s="21"/>
      <c r="AZ884" s="21"/>
      <c r="BA884" s="21"/>
      <c r="BB884" s="21"/>
      <c r="BC884" s="21"/>
      <c r="BD884" s="21"/>
      <c r="BE884" s="21"/>
      <c r="BF884" s="21"/>
      <c r="BG884" s="21"/>
      <c r="BH884" s="21"/>
      <c r="BI884" s="21"/>
      <c r="BJ884" s="21"/>
      <c r="BK884" s="21"/>
      <c r="BL884" s="21"/>
      <c r="BM884" s="21"/>
      <c r="BN884" s="21"/>
      <c r="BO884" s="21"/>
      <c r="BP884" s="21"/>
      <c r="BQ884" s="21"/>
      <c r="BR884" s="21"/>
      <c r="BS884" s="21"/>
      <c r="BT884" s="21"/>
      <c r="BU884" s="21"/>
      <c r="BV884" s="21"/>
      <c r="BW884" s="21"/>
      <c r="BX884" s="21"/>
      <c r="BY884" s="21"/>
      <c r="BZ884" s="21"/>
      <c r="CA884" s="21"/>
    </row>
    <row r="885" spans="1:79" ht="15.75" customHeight="1" x14ac:dyDescent="0.2">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c r="AA885" s="21"/>
      <c r="AB885" s="21"/>
      <c r="AC885" s="21"/>
      <c r="AD885" s="21"/>
      <c r="AE885" s="21"/>
      <c r="AF885" s="21"/>
      <c r="AG885" s="21"/>
      <c r="AH885" s="21"/>
      <c r="AI885" s="21"/>
      <c r="AJ885" s="21"/>
      <c r="AK885" s="21"/>
      <c r="AL885" s="21"/>
      <c r="AM885" s="21"/>
      <c r="AN885" s="21"/>
      <c r="AO885" s="21"/>
      <c r="AP885" s="21"/>
      <c r="AQ885" s="21"/>
      <c r="AR885" s="21"/>
      <c r="AS885" s="21"/>
      <c r="AT885" s="21"/>
      <c r="AU885" s="21"/>
      <c r="AV885" s="21"/>
      <c r="AW885" s="21"/>
      <c r="AX885" s="21"/>
      <c r="AY885" s="21"/>
      <c r="AZ885" s="21"/>
      <c r="BA885" s="21"/>
      <c r="BB885" s="21"/>
      <c r="BC885" s="21"/>
      <c r="BD885" s="21"/>
      <c r="BE885" s="21"/>
      <c r="BF885" s="21"/>
      <c r="BG885" s="21"/>
      <c r="BH885" s="21"/>
      <c r="BI885" s="21"/>
      <c r="BJ885" s="21"/>
      <c r="BK885" s="21"/>
      <c r="BL885" s="21"/>
      <c r="BM885" s="21"/>
      <c r="BN885" s="21"/>
      <c r="BO885" s="21"/>
      <c r="BP885" s="21"/>
      <c r="BQ885" s="21"/>
      <c r="BR885" s="21"/>
      <c r="BS885" s="21"/>
      <c r="BT885" s="21"/>
      <c r="BU885" s="21"/>
      <c r="BV885" s="21"/>
      <c r="BW885" s="21"/>
      <c r="BX885" s="21"/>
      <c r="BY885" s="21"/>
      <c r="BZ885" s="21"/>
      <c r="CA885" s="21"/>
    </row>
    <row r="886" spans="1:79" ht="15.75" customHeight="1" x14ac:dyDescent="0.2">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c r="AA886" s="21"/>
      <c r="AB886" s="21"/>
      <c r="AC886" s="21"/>
      <c r="AD886" s="21"/>
      <c r="AE886" s="21"/>
      <c r="AF886" s="21"/>
      <c r="AG886" s="21"/>
      <c r="AH886" s="21"/>
      <c r="AI886" s="21"/>
      <c r="AJ886" s="21"/>
      <c r="AK886" s="21"/>
      <c r="AL886" s="21"/>
      <c r="AM886" s="21"/>
      <c r="AN886" s="21"/>
      <c r="AO886" s="21"/>
      <c r="AP886" s="21"/>
      <c r="AQ886" s="21"/>
      <c r="AR886" s="21"/>
      <c r="AS886" s="21"/>
      <c r="AT886" s="21"/>
      <c r="AU886" s="21"/>
      <c r="AV886" s="21"/>
      <c r="AW886" s="21"/>
      <c r="AX886" s="21"/>
      <c r="AY886" s="21"/>
      <c r="AZ886" s="21"/>
      <c r="BA886" s="21"/>
      <c r="BB886" s="21"/>
      <c r="BC886" s="21"/>
      <c r="BD886" s="21"/>
      <c r="BE886" s="21"/>
      <c r="BF886" s="21"/>
      <c r="BG886" s="21"/>
      <c r="BH886" s="21"/>
      <c r="BI886" s="21"/>
      <c r="BJ886" s="21"/>
      <c r="BK886" s="21"/>
      <c r="BL886" s="21"/>
      <c r="BM886" s="21"/>
      <c r="BN886" s="21"/>
      <c r="BO886" s="21"/>
      <c r="BP886" s="21"/>
      <c r="BQ886" s="21"/>
      <c r="BR886" s="21"/>
      <c r="BS886" s="21"/>
      <c r="BT886" s="21"/>
      <c r="BU886" s="21"/>
      <c r="BV886" s="21"/>
      <c r="BW886" s="21"/>
      <c r="BX886" s="21"/>
      <c r="BY886" s="21"/>
      <c r="BZ886" s="21"/>
      <c r="CA886" s="21"/>
    </row>
    <row r="887" spans="1:79" ht="15.75" customHeight="1" x14ac:dyDescent="0.2">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c r="AA887" s="21"/>
      <c r="AB887" s="21"/>
      <c r="AC887" s="21"/>
      <c r="AD887" s="21"/>
      <c r="AE887" s="21"/>
      <c r="AF887" s="21"/>
      <c r="AG887" s="21"/>
      <c r="AH887" s="21"/>
      <c r="AI887" s="21"/>
      <c r="AJ887" s="21"/>
      <c r="AK887" s="21"/>
      <c r="AL887" s="21"/>
      <c r="AM887" s="21"/>
      <c r="AN887" s="21"/>
      <c r="AO887" s="21"/>
      <c r="AP887" s="21"/>
      <c r="AQ887" s="21"/>
      <c r="AR887" s="21"/>
      <c r="AS887" s="21"/>
      <c r="AT887" s="21"/>
      <c r="AU887" s="21"/>
      <c r="AV887" s="21"/>
      <c r="AW887" s="21"/>
      <c r="AX887" s="21"/>
      <c r="AY887" s="21"/>
      <c r="AZ887" s="21"/>
      <c r="BA887" s="21"/>
      <c r="BB887" s="21"/>
      <c r="BC887" s="21"/>
      <c r="BD887" s="21"/>
      <c r="BE887" s="21"/>
      <c r="BF887" s="21"/>
      <c r="BG887" s="21"/>
      <c r="BH887" s="21"/>
      <c r="BI887" s="21"/>
      <c r="BJ887" s="21"/>
      <c r="BK887" s="21"/>
      <c r="BL887" s="21"/>
      <c r="BM887" s="21"/>
      <c r="BN887" s="21"/>
      <c r="BO887" s="21"/>
      <c r="BP887" s="21"/>
      <c r="BQ887" s="21"/>
      <c r="BR887" s="21"/>
      <c r="BS887" s="21"/>
      <c r="BT887" s="21"/>
      <c r="BU887" s="21"/>
      <c r="BV887" s="21"/>
      <c r="BW887" s="21"/>
      <c r="BX887" s="21"/>
      <c r="BY887" s="21"/>
      <c r="BZ887" s="21"/>
      <c r="CA887" s="21"/>
    </row>
    <row r="888" spans="1:79" ht="15.75" customHeight="1" x14ac:dyDescent="0.2">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c r="AA888" s="21"/>
      <c r="AB888" s="21"/>
      <c r="AC888" s="21"/>
      <c r="AD888" s="21"/>
      <c r="AE888" s="21"/>
      <c r="AF888" s="21"/>
      <c r="AG888" s="21"/>
      <c r="AH888" s="21"/>
      <c r="AI888" s="21"/>
      <c r="AJ888" s="21"/>
      <c r="AK888" s="21"/>
      <c r="AL888" s="21"/>
      <c r="AM888" s="21"/>
      <c r="AN888" s="21"/>
      <c r="AO888" s="21"/>
      <c r="AP888" s="21"/>
      <c r="AQ888" s="21"/>
      <c r="AR888" s="21"/>
      <c r="AS888" s="21"/>
      <c r="AT888" s="21"/>
      <c r="AU888" s="21"/>
      <c r="AV888" s="21"/>
      <c r="AW888" s="21"/>
      <c r="AX888" s="21"/>
      <c r="AY888" s="21"/>
      <c r="AZ888" s="21"/>
      <c r="BA888" s="21"/>
      <c r="BB888" s="21"/>
      <c r="BC888" s="21"/>
      <c r="BD888" s="21"/>
      <c r="BE888" s="21"/>
      <c r="BF888" s="21"/>
      <c r="BG888" s="21"/>
      <c r="BH888" s="21"/>
      <c r="BI888" s="21"/>
      <c r="BJ888" s="21"/>
      <c r="BK888" s="21"/>
      <c r="BL888" s="21"/>
      <c r="BM888" s="21"/>
      <c r="BN888" s="21"/>
      <c r="BO888" s="21"/>
      <c r="BP888" s="21"/>
      <c r="BQ888" s="21"/>
      <c r="BR888" s="21"/>
      <c r="BS888" s="21"/>
      <c r="BT888" s="21"/>
      <c r="BU888" s="21"/>
      <c r="BV888" s="21"/>
      <c r="BW888" s="21"/>
      <c r="BX888" s="21"/>
      <c r="BY888" s="21"/>
      <c r="BZ888" s="21"/>
      <c r="CA888" s="21"/>
    </row>
    <row r="889" spans="1:79" ht="15.75" customHeight="1" x14ac:dyDescent="0.2">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c r="AA889" s="21"/>
      <c r="AB889" s="21"/>
      <c r="AC889" s="21"/>
      <c r="AD889" s="21"/>
      <c r="AE889" s="21"/>
      <c r="AF889" s="21"/>
      <c r="AG889" s="21"/>
      <c r="AH889" s="21"/>
      <c r="AI889" s="21"/>
      <c r="AJ889" s="21"/>
      <c r="AK889" s="21"/>
      <c r="AL889" s="21"/>
      <c r="AM889" s="21"/>
      <c r="AN889" s="21"/>
      <c r="AO889" s="21"/>
      <c r="AP889" s="21"/>
      <c r="AQ889" s="21"/>
      <c r="AR889" s="21"/>
      <c r="AS889" s="21"/>
      <c r="AT889" s="21"/>
      <c r="AU889" s="21"/>
      <c r="AV889" s="21"/>
      <c r="AW889" s="21"/>
      <c r="AX889" s="21"/>
      <c r="AY889" s="21"/>
      <c r="AZ889" s="21"/>
      <c r="BA889" s="21"/>
      <c r="BB889" s="21"/>
      <c r="BC889" s="21"/>
      <c r="BD889" s="21"/>
      <c r="BE889" s="21"/>
      <c r="BF889" s="21"/>
      <c r="BG889" s="21"/>
      <c r="BH889" s="21"/>
      <c r="BI889" s="21"/>
      <c r="BJ889" s="21"/>
      <c r="BK889" s="21"/>
      <c r="BL889" s="21"/>
      <c r="BM889" s="21"/>
      <c r="BN889" s="21"/>
      <c r="BO889" s="21"/>
      <c r="BP889" s="21"/>
      <c r="BQ889" s="21"/>
      <c r="BR889" s="21"/>
      <c r="BS889" s="21"/>
      <c r="BT889" s="21"/>
      <c r="BU889" s="21"/>
      <c r="BV889" s="21"/>
      <c r="BW889" s="21"/>
      <c r="BX889" s="21"/>
      <c r="BY889" s="21"/>
      <c r="BZ889" s="21"/>
      <c r="CA889" s="21"/>
    </row>
    <row r="890" spans="1:79" ht="15.75" customHeight="1" x14ac:dyDescent="0.2">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c r="AA890" s="21"/>
      <c r="AB890" s="21"/>
      <c r="AC890" s="21"/>
      <c r="AD890" s="21"/>
      <c r="AE890" s="21"/>
      <c r="AF890" s="21"/>
      <c r="AG890" s="21"/>
      <c r="AH890" s="21"/>
      <c r="AI890" s="21"/>
      <c r="AJ890" s="21"/>
      <c r="AK890" s="21"/>
      <c r="AL890" s="21"/>
      <c r="AM890" s="21"/>
      <c r="AN890" s="21"/>
      <c r="AO890" s="21"/>
      <c r="AP890" s="21"/>
      <c r="AQ890" s="21"/>
      <c r="AR890" s="21"/>
      <c r="AS890" s="21"/>
      <c r="AT890" s="21"/>
      <c r="AU890" s="21"/>
      <c r="AV890" s="21"/>
      <c r="AW890" s="21"/>
      <c r="AX890" s="21"/>
      <c r="AY890" s="21"/>
      <c r="AZ890" s="21"/>
      <c r="BA890" s="21"/>
      <c r="BB890" s="21"/>
      <c r="BC890" s="21"/>
      <c r="BD890" s="21"/>
      <c r="BE890" s="21"/>
      <c r="BF890" s="21"/>
      <c r="BG890" s="21"/>
      <c r="BH890" s="21"/>
      <c r="BI890" s="21"/>
      <c r="BJ890" s="21"/>
      <c r="BK890" s="21"/>
      <c r="BL890" s="21"/>
      <c r="BM890" s="21"/>
      <c r="BN890" s="21"/>
      <c r="BO890" s="21"/>
      <c r="BP890" s="21"/>
      <c r="BQ890" s="21"/>
      <c r="BR890" s="21"/>
      <c r="BS890" s="21"/>
      <c r="BT890" s="21"/>
      <c r="BU890" s="21"/>
      <c r="BV890" s="21"/>
      <c r="BW890" s="21"/>
      <c r="BX890" s="21"/>
      <c r="BY890" s="21"/>
      <c r="BZ890" s="21"/>
      <c r="CA890" s="21"/>
    </row>
    <row r="891" spans="1:79" ht="15.75" customHeight="1" x14ac:dyDescent="0.2">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c r="AA891" s="21"/>
      <c r="AB891" s="21"/>
      <c r="AC891" s="21"/>
      <c r="AD891" s="21"/>
      <c r="AE891" s="21"/>
      <c r="AF891" s="21"/>
      <c r="AG891" s="21"/>
      <c r="AH891" s="21"/>
      <c r="AI891" s="21"/>
      <c r="AJ891" s="21"/>
      <c r="AK891" s="21"/>
      <c r="AL891" s="21"/>
      <c r="AM891" s="21"/>
      <c r="AN891" s="21"/>
      <c r="AO891" s="21"/>
      <c r="AP891" s="21"/>
      <c r="AQ891" s="21"/>
      <c r="AR891" s="21"/>
      <c r="AS891" s="21"/>
      <c r="AT891" s="21"/>
      <c r="AU891" s="21"/>
      <c r="AV891" s="21"/>
      <c r="AW891" s="21"/>
      <c r="AX891" s="21"/>
      <c r="AY891" s="21"/>
      <c r="AZ891" s="21"/>
      <c r="BA891" s="21"/>
      <c r="BB891" s="21"/>
      <c r="BC891" s="21"/>
      <c r="BD891" s="21"/>
      <c r="BE891" s="21"/>
      <c r="BF891" s="21"/>
      <c r="BG891" s="21"/>
      <c r="BH891" s="21"/>
      <c r="BI891" s="21"/>
      <c r="BJ891" s="21"/>
      <c r="BK891" s="21"/>
      <c r="BL891" s="21"/>
      <c r="BM891" s="21"/>
      <c r="BN891" s="21"/>
      <c r="BO891" s="21"/>
      <c r="BP891" s="21"/>
      <c r="BQ891" s="21"/>
      <c r="BR891" s="21"/>
      <c r="BS891" s="21"/>
      <c r="BT891" s="21"/>
      <c r="BU891" s="21"/>
      <c r="BV891" s="21"/>
      <c r="BW891" s="21"/>
      <c r="BX891" s="21"/>
      <c r="BY891" s="21"/>
      <c r="BZ891" s="21"/>
      <c r="CA891" s="21"/>
    </row>
    <row r="892" spans="1:79" ht="15.75" customHeight="1" x14ac:dyDescent="0.2">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c r="AA892" s="21"/>
      <c r="AB892" s="21"/>
      <c r="AC892" s="21"/>
      <c r="AD892" s="21"/>
      <c r="AE892" s="21"/>
      <c r="AF892" s="21"/>
      <c r="AG892" s="21"/>
      <c r="AH892" s="21"/>
      <c r="AI892" s="21"/>
      <c r="AJ892" s="21"/>
      <c r="AK892" s="21"/>
      <c r="AL892" s="21"/>
      <c r="AM892" s="21"/>
      <c r="AN892" s="21"/>
      <c r="AO892" s="21"/>
      <c r="AP892" s="21"/>
      <c r="AQ892" s="21"/>
      <c r="AR892" s="21"/>
      <c r="AS892" s="21"/>
      <c r="AT892" s="21"/>
      <c r="AU892" s="21"/>
      <c r="AV892" s="21"/>
      <c r="AW892" s="21"/>
      <c r="AX892" s="21"/>
      <c r="AY892" s="21"/>
      <c r="AZ892" s="21"/>
      <c r="BA892" s="21"/>
      <c r="BB892" s="21"/>
      <c r="BC892" s="21"/>
      <c r="BD892" s="21"/>
      <c r="BE892" s="21"/>
      <c r="BF892" s="21"/>
      <c r="BG892" s="21"/>
      <c r="BH892" s="21"/>
      <c r="BI892" s="21"/>
      <c r="BJ892" s="21"/>
      <c r="BK892" s="21"/>
      <c r="BL892" s="21"/>
      <c r="BM892" s="21"/>
      <c r="BN892" s="21"/>
      <c r="BO892" s="21"/>
      <c r="BP892" s="21"/>
      <c r="BQ892" s="21"/>
      <c r="BR892" s="21"/>
      <c r="BS892" s="21"/>
      <c r="BT892" s="21"/>
      <c r="BU892" s="21"/>
      <c r="BV892" s="21"/>
      <c r="BW892" s="21"/>
      <c r="BX892" s="21"/>
      <c r="BY892" s="21"/>
      <c r="BZ892" s="21"/>
      <c r="CA892" s="21"/>
    </row>
    <row r="893" spans="1:79" ht="15.75" customHeight="1" x14ac:dyDescent="0.2">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c r="AA893" s="21"/>
      <c r="AB893" s="21"/>
      <c r="AC893" s="21"/>
      <c r="AD893" s="21"/>
      <c r="AE893" s="21"/>
      <c r="AF893" s="21"/>
      <c r="AG893" s="21"/>
      <c r="AH893" s="21"/>
      <c r="AI893" s="21"/>
      <c r="AJ893" s="21"/>
      <c r="AK893" s="21"/>
      <c r="AL893" s="21"/>
      <c r="AM893" s="21"/>
      <c r="AN893" s="21"/>
      <c r="AO893" s="21"/>
      <c r="AP893" s="21"/>
      <c r="AQ893" s="21"/>
      <c r="AR893" s="21"/>
      <c r="AS893" s="21"/>
      <c r="AT893" s="21"/>
      <c r="AU893" s="21"/>
      <c r="AV893" s="21"/>
      <c r="AW893" s="21"/>
      <c r="AX893" s="21"/>
      <c r="AY893" s="21"/>
      <c r="AZ893" s="21"/>
      <c r="BA893" s="21"/>
      <c r="BB893" s="21"/>
      <c r="BC893" s="21"/>
      <c r="BD893" s="21"/>
      <c r="BE893" s="21"/>
      <c r="BF893" s="21"/>
      <c r="BG893" s="21"/>
      <c r="BH893" s="21"/>
      <c r="BI893" s="21"/>
      <c r="BJ893" s="21"/>
      <c r="BK893" s="21"/>
      <c r="BL893" s="21"/>
      <c r="BM893" s="21"/>
      <c r="BN893" s="21"/>
      <c r="BO893" s="21"/>
      <c r="BP893" s="21"/>
      <c r="BQ893" s="21"/>
      <c r="BR893" s="21"/>
      <c r="BS893" s="21"/>
      <c r="BT893" s="21"/>
      <c r="BU893" s="21"/>
      <c r="BV893" s="21"/>
      <c r="BW893" s="21"/>
      <c r="BX893" s="21"/>
      <c r="BY893" s="21"/>
      <c r="BZ893" s="21"/>
      <c r="CA893" s="21"/>
    </row>
    <row r="894" spans="1:79" ht="15.75" customHeight="1" x14ac:dyDescent="0.2">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c r="AA894" s="21"/>
      <c r="AB894" s="21"/>
      <c r="AC894" s="21"/>
      <c r="AD894" s="21"/>
      <c r="AE894" s="21"/>
      <c r="AF894" s="21"/>
      <c r="AG894" s="21"/>
      <c r="AH894" s="21"/>
      <c r="AI894" s="21"/>
      <c r="AJ894" s="21"/>
      <c r="AK894" s="21"/>
      <c r="AL894" s="21"/>
      <c r="AM894" s="21"/>
      <c r="AN894" s="21"/>
      <c r="AO894" s="21"/>
      <c r="AP894" s="21"/>
      <c r="AQ894" s="21"/>
      <c r="AR894" s="21"/>
      <c r="AS894" s="21"/>
      <c r="AT894" s="21"/>
      <c r="AU894" s="21"/>
      <c r="AV894" s="21"/>
      <c r="AW894" s="21"/>
      <c r="AX894" s="21"/>
      <c r="AY894" s="21"/>
      <c r="AZ894" s="21"/>
      <c r="BA894" s="21"/>
      <c r="BB894" s="21"/>
      <c r="BC894" s="21"/>
      <c r="BD894" s="21"/>
      <c r="BE894" s="21"/>
      <c r="BF894" s="21"/>
      <c r="BG894" s="21"/>
      <c r="BH894" s="21"/>
      <c r="BI894" s="21"/>
      <c r="BJ894" s="21"/>
      <c r="BK894" s="21"/>
      <c r="BL894" s="21"/>
      <c r="BM894" s="21"/>
      <c r="BN894" s="21"/>
      <c r="BO894" s="21"/>
      <c r="BP894" s="21"/>
      <c r="BQ894" s="21"/>
      <c r="BR894" s="21"/>
      <c r="BS894" s="21"/>
      <c r="BT894" s="21"/>
      <c r="BU894" s="21"/>
      <c r="BV894" s="21"/>
      <c r="BW894" s="21"/>
      <c r="BX894" s="21"/>
      <c r="BY894" s="21"/>
      <c r="BZ894" s="21"/>
      <c r="CA894" s="21"/>
    </row>
    <row r="895" spans="1:79" ht="15.75" customHeight="1" x14ac:dyDescent="0.2">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c r="AA895" s="21"/>
      <c r="AB895" s="21"/>
      <c r="AC895" s="21"/>
      <c r="AD895" s="21"/>
      <c r="AE895" s="21"/>
      <c r="AF895" s="21"/>
      <c r="AG895" s="21"/>
      <c r="AH895" s="21"/>
      <c r="AI895" s="21"/>
      <c r="AJ895" s="21"/>
      <c r="AK895" s="21"/>
      <c r="AL895" s="21"/>
      <c r="AM895" s="21"/>
      <c r="AN895" s="21"/>
      <c r="AO895" s="21"/>
      <c r="AP895" s="21"/>
      <c r="AQ895" s="21"/>
      <c r="AR895" s="21"/>
      <c r="AS895" s="21"/>
      <c r="AT895" s="21"/>
      <c r="AU895" s="21"/>
      <c r="AV895" s="21"/>
      <c r="AW895" s="21"/>
      <c r="AX895" s="21"/>
      <c r="AY895" s="21"/>
      <c r="AZ895" s="21"/>
      <c r="BA895" s="21"/>
      <c r="BB895" s="21"/>
      <c r="BC895" s="21"/>
      <c r="BD895" s="21"/>
      <c r="BE895" s="21"/>
      <c r="BF895" s="21"/>
      <c r="BG895" s="21"/>
      <c r="BH895" s="21"/>
      <c r="BI895" s="21"/>
      <c r="BJ895" s="21"/>
      <c r="BK895" s="21"/>
      <c r="BL895" s="21"/>
      <c r="BM895" s="21"/>
      <c r="BN895" s="21"/>
      <c r="BO895" s="21"/>
      <c r="BP895" s="21"/>
      <c r="BQ895" s="21"/>
      <c r="BR895" s="21"/>
      <c r="BS895" s="21"/>
      <c r="BT895" s="21"/>
      <c r="BU895" s="21"/>
      <c r="BV895" s="21"/>
      <c r="BW895" s="21"/>
      <c r="BX895" s="21"/>
      <c r="BY895" s="21"/>
      <c r="BZ895" s="21"/>
      <c r="CA895" s="21"/>
    </row>
    <row r="896" spans="1:79" ht="15.75" customHeight="1" x14ac:dyDescent="0.2">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c r="AA896" s="21"/>
      <c r="AB896" s="21"/>
      <c r="AC896" s="21"/>
      <c r="AD896" s="21"/>
      <c r="AE896" s="21"/>
      <c r="AF896" s="21"/>
      <c r="AG896" s="21"/>
      <c r="AH896" s="21"/>
      <c r="AI896" s="21"/>
      <c r="AJ896" s="21"/>
      <c r="AK896" s="21"/>
      <c r="AL896" s="21"/>
      <c r="AM896" s="21"/>
      <c r="AN896" s="21"/>
      <c r="AO896" s="21"/>
      <c r="AP896" s="21"/>
      <c r="AQ896" s="21"/>
      <c r="AR896" s="21"/>
      <c r="AS896" s="21"/>
      <c r="AT896" s="21"/>
      <c r="AU896" s="21"/>
      <c r="AV896" s="21"/>
      <c r="AW896" s="21"/>
      <c r="AX896" s="21"/>
      <c r="AY896" s="21"/>
      <c r="AZ896" s="21"/>
      <c r="BA896" s="21"/>
      <c r="BB896" s="21"/>
      <c r="BC896" s="21"/>
      <c r="BD896" s="21"/>
      <c r="BE896" s="21"/>
      <c r="BF896" s="21"/>
      <c r="BG896" s="21"/>
      <c r="BH896" s="21"/>
      <c r="BI896" s="21"/>
      <c r="BJ896" s="21"/>
      <c r="BK896" s="21"/>
      <c r="BL896" s="21"/>
      <c r="BM896" s="21"/>
      <c r="BN896" s="21"/>
      <c r="BO896" s="21"/>
      <c r="BP896" s="21"/>
      <c r="BQ896" s="21"/>
      <c r="BR896" s="21"/>
      <c r="BS896" s="21"/>
      <c r="BT896" s="21"/>
      <c r="BU896" s="21"/>
      <c r="BV896" s="21"/>
      <c r="BW896" s="21"/>
      <c r="BX896" s="21"/>
      <c r="BY896" s="21"/>
      <c r="BZ896" s="21"/>
      <c r="CA896" s="21"/>
    </row>
    <row r="897" spans="1:79" ht="15.75" customHeight="1" x14ac:dyDescent="0.2">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c r="AA897" s="21"/>
      <c r="AB897" s="21"/>
      <c r="AC897" s="21"/>
      <c r="AD897" s="21"/>
      <c r="AE897" s="21"/>
      <c r="AF897" s="21"/>
      <c r="AG897" s="21"/>
      <c r="AH897" s="21"/>
      <c r="AI897" s="21"/>
      <c r="AJ897" s="21"/>
      <c r="AK897" s="21"/>
      <c r="AL897" s="21"/>
      <c r="AM897" s="21"/>
      <c r="AN897" s="21"/>
      <c r="AO897" s="21"/>
      <c r="AP897" s="21"/>
      <c r="AQ897" s="21"/>
      <c r="AR897" s="21"/>
      <c r="AS897" s="21"/>
      <c r="AT897" s="21"/>
      <c r="AU897" s="21"/>
      <c r="AV897" s="21"/>
      <c r="AW897" s="21"/>
      <c r="AX897" s="21"/>
      <c r="AY897" s="21"/>
      <c r="AZ897" s="21"/>
      <c r="BA897" s="21"/>
      <c r="BB897" s="21"/>
      <c r="BC897" s="21"/>
      <c r="BD897" s="21"/>
      <c r="BE897" s="21"/>
      <c r="BF897" s="21"/>
      <c r="BG897" s="21"/>
      <c r="BH897" s="21"/>
      <c r="BI897" s="21"/>
      <c r="BJ897" s="21"/>
      <c r="BK897" s="21"/>
      <c r="BL897" s="21"/>
      <c r="BM897" s="21"/>
      <c r="BN897" s="21"/>
      <c r="BO897" s="21"/>
      <c r="BP897" s="21"/>
      <c r="BQ897" s="21"/>
      <c r="BR897" s="21"/>
      <c r="BS897" s="21"/>
      <c r="BT897" s="21"/>
      <c r="BU897" s="21"/>
      <c r="BV897" s="21"/>
      <c r="BW897" s="21"/>
      <c r="BX897" s="21"/>
      <c r="BY897" s="21"/>
      <c r="BZ897" s="21"/>
      <c r="CA897" s="21"/>
    </row>
    <row r="898" spans="1:79" ht="15.75" customHeight="1" x14ac:dyDescent="0.2">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c r="AA898" s="21"/>
      <c r="AB898" s="21"/>
      <c r="AC898" s="21"/>
      <c r="AD898" s="21"/>
      <c r="AE898" s="21"/>
      <c r="AF898" s="21"/>
      <c r="AG898" s="21"/>
      <c r="AH898" s="21"/>
      <c r="AI898" s="21"/>
      <c r="AJ898" s="21"/>
      <c r="AK898" s="21"/>
      <c r="AL898" s="21"/>
      <c r="AM898" s="21"/>
      <c r="AN898" s="21"/>
      <c r="AO898" s="21"/>
      <c r="AP898" s="21"/>
      <c r="AQ898" s="21"/>
      <c r="AR898" s="21"/>
      <c r="AS898" s="21"/>
      <c r="AT898" s="21"/>
      <c r="AU898" s="21"/>
      <c r="AV898" s="21"/>
      <c r="AW898" s="21"/>
      <c r="AX898" s="21"/>
      <c r="AY898" s="21"/>
      <c r="AZ898" s="21"/>
      <c r="BA898" s="21"/>
      <c r="BB898" s="21"/>
      <c r="BC898" s="21"/>
      <c r="BD898" s="21"/>
      <c r="BE898" s="21"/>
      <c r="BF898" s="21"/>
      <c r="BG898" s="21"/>
      <c r="BH898" s="21"/>
      <c r="BI898" s="21"/>
      <c r="BJ898" s="21"/>
      <c r="BK898" s="21"/>
      <c r="BL898" s="21"/>
      <c r="BM898" s="21"/>
      <c r="BN898" s="21"/>
      <c r="BO898" s="21"/>
      <c r="BP898" s="21"/>
      <c r="BQ898" s="21"/>
      <c r="BR898" s="21"/>
      <c r="BS898" s="21"/>
      <c r="BT898" s="21"/>
      <c r="BU898" s="21"/>
      <c r="BV898" s="21"/>
      <c r="BW898" s="21"/>
      <c r="BX898" s="21"/>
      <c r="BY898" s="21"/>
      <c r="BZ898" s="21"/>
      <c r="CA898" s="21"/>
    </row>
    <row r="899" spans="1:79" ht="15.75" customHeight="1" x14ac:dyDescent="0.2">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c r="AA899" s="21"/>
      <c r="AB899" s="21"/>
      <c r="AC899" s="21"/>
      <c r="AD899" s="21"/>
      <c r="AE899" s="21"/>
      <c r="AF899" s="21"/>
      <c r="AG899" s="21"/>
      <c r="AH899" s="21"/>
      <c r="AI899" s="21"/>
      <c r="AJ899" s="21"/>
      <c r="AK899" s="21"/>
      <c r="AL899" s="21"/>
      <c r="AM899" s="21"/>
      <c r="AN899" s="21"/>
      <c r="AO899" s="21"/>
      <c r="AP899" s="21"/>
      <c r="AQ899" s="21"/>
      <c r="AR899" s="21"/>
      <c r="AS899" s="21"/>
      <c r="AT899" s="21"/>
      <c r="AU899" s="21"/>
      <c r="AV899" s="21"/>
      <c r="AW899" s="21"/>
      <c r="AX899" s="21"/>
      <c r="AY899" s="21"/>
      <c r="AZ899" s="21"/>
      <c r="BA899" s="21"/>
      <c r="BB899" s="21"/>
      <c r="BC899" s="21"/>
      <c r="BD899" s="21"/>
      <c r="BE899" s="21"/>
      <c r="BF899" s="21"/>
      <c r="BG899" s="21"/>
      <c r="BH899" s="21"/>
      <c r="BI899" s="21"/>
      <c r="BJ899" s="21"/>
      <c r="BK899" s="21"/>
      <c r="BL899" s="21"/>
      <c r="BM899" s="21"/>
      <c r="BN899" s="21"/>
      <c r="BO899" s="21"/>
      <c r="BP899" s="21"/>
      <c r="BQ899" s="21"/>
      <c r="BR899" s="21"/>
      <c r="BS899" s="21"/>
      <c r="BT899" s="21"/>
      <c r="BU899" s="21"/>
      <c r="BV899" s="21"/>
      <c r="BW899" s="21"/>
      <c r="BX899" s="21"/>
      <c r="BY899" s="21"/>
      <c r="BZ899" s="21"/>
      <c r="CA899" s="21"/>
    </row>
    <row r="900" spans="1:79" ht="15.75" customHeight="1" x14ac:dyDescent="0.2">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c r="AA900" s="21"/>
      <c r="AB900" s="21"/>
      <c r="AC900" s="21"/>
      <c r="AD900" s="21"/>
      <c r="AE900" s="21"/>
      <c r="AF900" s="21"/>
      <c r="AG900" s="21"/>
      <c r="AH900" s="21"/>
      <c r="AI900" s="21"/>
      <c r="AJ900" s="21"/>
      <c r="AK900" s="21"/>
      <c r="AL900" s="21"/>
      <c r="AM900" s="21"/>
      <c r="AN900" s="21"/>
      <c r="AO900" s="21"/>
      <c r="AP900" s="21"/>
      <c r="AQ900" s="21"/>
      <c r="AR900" s="21"/>
      <c r="AS900" s="21"/>
      <c r="AT900" s="21"/>
      <c r="AU900" s="21"/>
      <c r="AV900" s="21"/>
      <c r="AW900" s="21"/>
      <c r="AX900" s="21"/>
      <c r="AY900" s="21"/>
      <c r="AZ900" s="21"/>
      <c r="BA900" s="21"/>
      <c r="BB900" s="21"/>
      <c r="BC900" s="21"/>
      <c r="BD900" s="21"/>
      <c r="BE900" s="21"/>
      <c r="BF900" s="21"/>
      <c r="BG900" s="21"/>
      <c r="BH900" s="21"/>
      <c r="BI900" s="21"/>
      <c r="BJ900" s="21"/>
      <c r="BK900" s="21"/>
      <c r="BL900" s="21"/>
      <c r="BM900" s="21"/>
      <c r="BN900" s="21"/>
      <c r="BO900" s="21"/>
      <c r="BP900" s="21"/>
      <c r="BQ900" s="21"/>
      <c r="BR900" s="21"/>
      <c r="BS900" s="21"/>
      <c r="BT900" s="21"/>
      <c r="BU900" s="21"/>
      <c r="BV900" s="21"/>
      <c r="BW900" s="21"/>
      <c r="BX900" s="21"/>
      <c r="BY900" s="21"/>
      <c r="BZ900" s="21"/>
      <c r="CA900" s="21"/>
    </row>
    <row r="901" spans="1:79" ht="15.75" customHeight="1" x14ac:dyDescent="0.2">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c r="AA901" s="21"/>
      <c r="AB901" s="21"/>
      <c r="AC901" s="21"/>
      <c r="AD901" s="21"/>
      <c r="AE901" s="21"/>
      <c r="AF901" s="21"/>
      <c r="AG901" s="21"/>
      <c r="AH901" s="21"/>
      <c r="AI901" s="21"/>
      <c r="AJ901" s="21"/>
      <c r="AK901" s="21"/>
      <c r="AL901" s="21"/>
      <c r="AM901" s="21"/>
      <c r="AN901" s="21"/>
      <c r="AO901" s="21"/>
      <c r="AP901" s="21"/>
      <c r="AQ901" s="21"/>
      <c r="AR901" s="21"/>
      <c r="AS901" s="21"/>
      <c r="AT901" s="21"/>
      <c r="AU901" s="21"/>
      <c r="AV901" s="21"/>
      <c r="AW901" s="21"/>
      <c r="AX901" s="21"/>
      <c r="AY901" s="21"/>
      <c r="AZ901" s="21"/>
      <c r="BA901" s="21"/>
      <c r="BB901" s="21"/>
      <c r="BC901" s="21"/>
      <c r="BD901" s="21"/>
      <c r="BE901" s="21"/>
      <c r="BF901" s="21"/>
      <c r="BG901" s="21"/>
      <c r="BH901" s="21"/>
      <c r="BI901" s="21"/>
      <c r="BJ901" s="21"/>
      <c r="BK901" s="21"/>
      <c r="BL901" s="21"/>
      <c r="BM901" s="21"/>
      <c r="BN901" s="21"/>
      <c r="BO901" s="21"/>
      <c r="BP901" s="21"/>
      <c r="BQ901" s="21"/>
      <c r="BR901" s="21"/>
      <c r="BS901" s="21"/>
      <c r="BT901" s="21"/>
      <c r="BU901" s="21"/>
      <c r="BV901" s="21"/>
      <c r="BW901" s="21"/>
      <c r="BX901" s="21"/>
      <c r="BY901" s="21"/>
      <c r="BZ901" s="21"/>
      <c r="CA901" s="21"/>
    </row>
    <row r="902" spans="1:79" ht="15.75" customHeight="1" x14ac:dyDescent="0.2">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c r="AA902" s="21"/>
      <c r="AB902" s="21"/>
      <c r="AC902" s="21"/>
      <c r="AD902" s="21"/>
      <c r="AE902" s="21"/>
      <c r="AF902" s="21"/>
      <c r="AG902" s="21"/>
      <c r="AH902" s="21"/>
      <c r="AI902" s="21"/>
      <c r="AJ902" s="21"/>
      <c r="AK902" s="21"/>
      <c r="AL902" s="21"/>
      <c r="AM902" s="21"/>
      <c r="AN902" s="21"/>
      <c r="AO902" s="21"/>
      <c r="AP902" s="21"/>
      <c r="AQ902" s="21"/>
      <c r="AR902" s="21"/>
      <c r="AS902" s="21"/>
      <c r="AT902" s="21"/>
      <c r="AU902" s="21"/>
      <c r="AV902" s="21"/>
      <c r="AW902" s="21"/>
      <c r="AX902" s="21"/>
      <c r="AY902" s="21"/>
      <c r="AZ902" s="21"/>
      <c r="BA902" s="21"/>
      <c r="BB902" s="21"/>
      <c r="BC902" s="21"/>
      <c r="BD902" s="21"/>
      <c r="BE902" s="21"/>
      <c r="BF902" s="21"/>
      <c r="BG902" s="21"/>
      <c r="BH902" s="21"/>
      <c r="BI902" s="21"/>
      <c r="BJ902" s="21"/>
      <c r="BK902" s="21"/>
      <c r="BL902" s="21"/>
      <c r="BM902" s="21"/>
      <c r="BN902" s="21"/>
      <c r="BO902" s="21"/>
      <c r="BP902" s="21"/>
      <c r="BQ902" s="21"/>
      <c r="BR902" s="21"/>
      <c r="BS902" s="21"/>
      <c r="BT902" s="21"/>
      <c r="BU902" s="21"/>
      <c r="BV902" s="21"/>
      <c r="BW902" s="21"/>
      <c r="BX902" s="21"/>
      <c r="BY902" s="21"/>
      <c r="BZ902" s="21"/>
      <c r="CA902" s="21"/>
    </row>
    <row r="903" spans="1:79" ht="15.75" customHeight="1" x14ac:dyDescent="0.2">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c r="AA903" s="21"/>
      <c r="AB903" s="21"/>
      <c r="AC903" s="21"/>
      <c r="AD903" s="21"/>
      <c r="AE903" s="21"/>
      <c r="AF903" s="21"/>
      <c r="AG903" s="21"/>
      <c r="AH903" s="21"/>
      <c r="AI903" s="21"/>
      <c r="AJ903" s="21"/>
      <c r="AK903" s="21"/>
      <c r="AL903" s="21"/>
      <c r="AM903" s="21"/>
      <c r="AN903" s="21"/>
      <c r="AO903" s="21"/>
      <c r="AP903" s="21"/>
      <c r="AQ903" s="21"/>
      <c r="AR903" s="21"/>
      <c r="AS903" s="21"/>
      <c r="AT903" s="21"/>
      <c r="AU903" s="21"/>
      <c r="AV903" s="21"/>
      <c r="AW903" s="21"/>
      <c r="AX903" s="21"/>
      <c r="AY903" s="21"/>
      <c r="AZ903" s="21"/>
      <c r="BA903" s="21"/>
      <c r="BB903" s="21"/>
      <c r="BC903" s="21"/>
      <c r="BD903" s="21"/>
      <c r="BE903" s="21"/>
      <c r="BF903" s="21"/>
      <c r="BG903" s="21"/>
      <c r="BH903" s="21"/>
      <c r="BI903" s="21"/>
      <c r="BJ903" s="21"/>
      <c r="BK903" s="21"/>
      <c r="BL903" s="21"/>
      <c r="BM903" s="21"/>
      <c r="BN903" s="21"/>
      <c r="BO903" s="21"/>
      <c r="BP903" s="21"/>
      <c r="BQ903" s="21"/>
      <c r="BR903" s="21"/>
      <c r="BS903" s="21"/>
      <c r="BT903" s="21"/>
      <c r="BU903" s="21"/>
      <c r="BV903" s="21"/>
      <c r="BW903" s="21"/>
      <c r="BX903" s="21"/>
      <c r="BY903" s="21"/>
      <c r="BZ903" s="21"/>
      <c r="CA903" s="21"/>
    </row>
    <row r="904" spans="1:79" ht="15.75" customHeight="1" x14ac:dyDescent="0.2">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c r="AA904" s="21"/>
      <c r="AB904" s="21"/>
      <c r="AC904" s="21"/>
      <c r="AD904" s="21"/>
      <c r="AE904" s="21"/>
      <c r="AF904" s="21"/>
      <c r="AG904" s="21"/>
      <c r="AH904" s="21"/>
      <c r="AI904" s="21"/>
      <c r="AJ904" s="21"/>
      <c r="AK904" s="21"/>
      <c r="AL904" s="21"/>
      <c r="AM904" s="21"/>
      <c r="AN904" s="21"/>
      <c r="AO904" s="21"/>
      <c r="AP904" s="21"/>
      <c r="AQ904" s="21"/>
      <c r="AR904" s="21"/>
      <c r="AS904" s="21"/>
      <c r="AT904" s="21"/>
      <c r="AU904" s="21"/>
      <c r="AV904" s="21"/>
      <c r="AW904" s="21"/>
      <c r="AX904" s="21"/>
      <c r="AY904" s="21"/>
      <c r="AZ904" s="21"/>
      <c r="BA904" s="21"/>
      <c r="BB904" s="21"/>
      <c r="BC904" s="21"/>
      <c r="BD904" s="21"/>
      <c r="BE904" s="21"/>
      <c r="BF904" s="21"/>
      <c r="BG904" s="21"/>
      <c r="BH904" s="21"/>
      <c r="BI904" s="21"/>
      <c r="BJ904" s="21"/>
      <c r="BK904" s="21"/>
      <c r="BL904" s="21"/>
      <c r="BM904" s="21"/>
      <c r="BN904" s="21"/>
      <c r="BO904" s="21"/>
      <c r="BP904" s="21"/>
      <c r="BQ904" s="21"/>
      <c r="BR904" s="21"/>
      <c r="BS904" s="21"/>
      <c r="BT904" s="21"/>
      <c r="BU904" s="21"/>
      <c r="BV904" s="21"/>
      <c r="BW904" s="21"/>
      <c r="BX904" s="21"/>
      <c r="BY904" s="21"/>
      <c r="BZ904" s="21"/>
      <c r="CA904" s="21"/>
    </row>
    <row r="905" spans="1:79" ht="15.75" customHeight="1" x14ac:dyDescent="0.2">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c r="AA905" s="21"/>
      <c r="AB905" s="21"/>
      <c r="AC905" s="21"/>
      <c r="AD905" s="21"/>
      <c r="AE905" s="21"/>
      <c r="AF905" s="21"/>
      <c r="AG905" s="21"/>
      <c r="AH905" s="21"/>
      <c r="AI905" s="21"/>
      <c r="AJ905" s="21"/>
      <c r="AK905" s="21"/>
      <c r="AL905" s="21"/>
      <c r="AM905" s="21"/>
      <c r="AN905" s="21"/>
      <c r="AO905" s="21"/>
      <c r="AP905" s="21"/>
      <c r="AQ905" s="21"/>
      <c r="AR905" s="21"/>
      <c r="AS905" s="21"/>
      <c r="AT905" s="21"/>
      <c r="AU905" s="21"/>
      <c r="AV905" s="21"/>
      <c r="AW905" s="21"/>
      <c r="AX905" s="21"/>
      <c r="AY905" s="21"/>
      <c r="AZ905" s="21"/>
      <c r="BA905" s="21"/>
      <c r="BB905" s="21"/>
      <c r="BC905" s="21"/>
      <c r="BD905" s="21"/>
      <c r="BE905" s="21"/>
      <c r="BF905" s="21"/>
      <c r="BG905" s="21"/>
      <c r="BH905" s="21"/>
      <c r="BI905" s="21"/>
      <c r="BJ905" s="21"/>
      <c r="BK905" s="21"/>
      <c r="BL905" s="21"/>
      <c r="BM905" s="21"/>
      <c r="BN905" s="21"/>
      <c r="BO905" s="21"/>
      <c r="BP905" s="21"/>
      <c r="BQ905" s="21"/>
      <c r="BR905" s="21"/>
      <c r="BS905" s="21"/>
      <c r="BT905" s="21"/>
      <c r="BU905" s="21"/>
      <c r="BV905" s="21"/>
      <c r="BW905" s="21"/>
      <c r="BX905" s="21"/>
      <c r="BY905" s="21"/>
      <c r="BZ905" s="21"/>
      <c r="CA905" s="21"/>
    </row>
    <row r="906" spans="1:79" ht="15.75" customHeight="1" x14ac:dyDescent="0.2">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c r="AA906" s="21"/>
      <c r="AB906" s="21"/>
      <c r="AC906" s="21"/>
      <c r="AD906" s="21"/>
      <c r="AE906" s="21"/>
      <c r="AF906" s="21"/>
      <c r="AG906" s="21"/>
      <c r="AH906" s="21"/>
      <c r="AI906" s="21"/>
      <c r="AJ906" s="21"/>
      <c r="AK906" s="21"/>
      <c r="AL906" s="21"/>
      <c r="AM906" s="21"/>
      <c r="AN906" s="21"/>
      <c r="AO906" s="21"/>
      <c r="AP906" s="21"/>
      <c r="AQ906" s="21"/>
      <c r="AR906" s="21"/>
      <c r="AS906" s="21"/>
      <c r="AT906" s="21"/>
      <c r="AU906" s="21"/>
      <c r="AV906" s="21"/>
      <c r="AW906" s="21"/>
      <c r="AX906" s="21"/>
      <c r="AY906" s="21"/>
      <c r="AZ906" s="21"/>
      <c r="BA906" s="21"/>
      <c r="BB906" s="21"/>
      <c r="BC906" s="21"/>
      <c r="BD906" s="21"/>
      <c r="BE906" s="21"/>
      <c r="BF906" s="21"/>
      <c r="BG906" s="21"/>
      <c r="BH906" s="21"/>
      <c r="BI906" s="21"/>
      <c r="BJ906" s="21"/>
      <c r="BK906" s="21"/>
      <c r="BL906" s="21"/>
      <c r="BM906" s="21"/>
      <c r="BN906" s="21"/>
      <c r="BO906" s="21"/>
      <c r="BP906" s="21"/>
      <c r="BQ906" s="21"/>
      <c r="BR906" s="21"/>
      <c r="BS906" s="21"/>
      <c r="BT906" s="21"/>
      <c r="BU906" s="21"/>
      <c r="BV906" s="21"/>
      <c r="BW906" s="21"/>
      <c r="BX906" s="21"/>
      <c r="BY906" s="21"/>
      <c r="BZ906" s="21"/>
      <c r="CA906" s="21"/>
    </row>
    <row r="907" spans="1:79" ht="15.75" customHeight="1" x14ac:dyDescent="0.2">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c r="AA907" s="21"/>
      <c r="AB907" s="21"/>
      <c r="AC907" s="21"/>
      <c r="AD907" s="21"/>
      <c r="AE907" s="21"/>
      <c r="AF907" s="21"/>
      <c r="AG907" s="21"/>
      <c r="AH907" s="21"/>
      <c r="AI907" s="21"/>
      <c r="AJ907" s="21"/>
      <c r="AK907" s="21"/>
      <c r="AL907" s="21"/>
      <c r="AM907" s="21"/>
      <c r="AN907" s="21"/>
      <c r="AO907" s="21"/>
      <c r="AP907" s="21"/>
      <c r="AQ907" s="21"/>
      <c r="AR907" s="21"/>
      <c r="AS907" s="21"/>
      <c r="AT907" s="21"/>
      <c r="AU907" s="21"/>
      <c r="AV907" s="21"/>
      <c r="AW907" s="21"/>
      <c r="AX907" s="21"/>
      <c r="AY907" s="21"/>
      <c r="AZ907" s="21"/>
      <c r="BA907" s="21"/>
      <c r="BB907" s="21"/>
      <c r="BC907" s="21"/>
      <c r="BD907" s="21"/>
      <c r="BE907" s="21"/>
      <c r="BF907" s="21"/>
      <c r="BG907" s="21"/>
      <c r="BH907" s="21"/>
      <c r="BI907" s="21"/>
      <c r="BJ907" s="21"/>
      <c r="BK907" s="21"/>
      <c r="BL907" s="21"/>
      <c r="BM907" s="21"/>
      <c r="BN907" s="21"/>
      <c r="BO907" s="21"/>
      <c r="BP907" s="21"/>
      <c r="BQ907" s="21"/>
      <c r="BR907" s="21"/>
      <c r="BS907" s="21"/>
      <c r="BT907" s="21"/>
      <c r="BU907" s="21"/>
      <c r="BV907" s="21"/>
      <c r="BW907" s="21"/>
      <c r="BX907" s="21"/>
      <c r="BY907" s="21"/>
      <c r="BZ907" s="21"/>
      <c r="CA907" s="21"/>
    </row>
    <row r="908" spans="1:79" ht="15.75" customHeight="1" x14ac:dyDescent="0.2">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c r="AA908" s="21"/>
      <c r="AB908" s="21"/>
      <c r="AC908" s="21"/>
      <c r="AD908" s="21"/>
      <c r="AE908" s="21"/>
      <c r="AF908" s="21"/>
      <c r="AG908" s="21"/>
      <c r="AH908" s="21"/>
      <c r="AI908" s="21"/>
      <c r="AJ908" s="21"/>
      <c r="AK908" s="21"/>
      <c r="AL908" s="21"/>
      <c r="AM908" s="21"/>
      <c r="AN908" s="21"/>
      <c r="AO908" s="21"/>
      <c r="AP908" s="21"/>
      <c r="AQ908" s="21"/>
      <c r="AR908" s="21"/>
      <c r="AS908" s="21"/>
      <c r="AT908" s="21"/>
      <c r="AU908" s="21"/>
      <c r="AV908" s="21"/>
      <c r="AW908" s="21"/>
      <c r="AX908" s="21"/>
      <c r="AY908" s="21"/>
      <c r="AZ908" s="21"/>
      <c r="BA908" s="21"/>
      <c r="BB908" s="21"/>
      <c r="BC908" s="21"/>
      <c r="BD908" s="21"/>
      <c r="BE908" s="21"/>
      <c r="BF908" s="21"/>
      <c r="BG908" s="21"/>
      <c r="BH908" s="21"/>
      <c r="BI908" s="21"/>
      <c r="BJ908" s="21"/>
      <c r="BK908" s="21"/>
      <c r="BL908" s="21"/>
      <c r="BM908" s="21"/>
      <c r="BN908" s="21"/>
      <c r="BO908" s="21"/>
      <c r="BP908" s="21"/>
      <c r="BQ908" s="21"/>
      <c r="BR908" s="21"/>
      <c r="BS908" s="21"/>
      <c r="BT908" s="21"/>
      <c r="BU908" s="21"/>
      <c r="BV908" s="21"/>
      <c r="BW908" s="21"/>
      <c r="BX908" s="21"/>
      <c r="BY908" s="21"/>
      <c r="BZ908" s="21"/>
      <c r="CA908" s="21"/>
    </row>
    <row r="909" spans="1:79" ht="15.75" customHeight="1" x14ac:dyDescent="0.2">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c r="AA909" s="21"/>
      <c r="AB909" s="21"/>
      <c r="AC909" s="21"/>
      <c r="AD909" s="21"/>
      <c r="AE909" s="21"/>
      <c r="AF909" s="21"/>
      <c r="AG909" s="21"/>
      <c r="AH909" s="21"/>
      <c r="AI909" s="21"/>
      <c r="AJ909" s="21"/>
      <c r="AK909" s="21"/>
      <c r="AL909" s="21"/>
      <c r="AM909" s="21"/>
      <c r="AN909" s="21"/>
      <c r="AO909" s="21"/>
      <c r="AP909" s="21"/>
      <c r="AQ909" s="21"/>
      <c r="AR909" s="21"/>
      <c r="AS909" s="21"/>
      <c r="AT909" s="21"/>
      <c r="AU909" s="21"/>
      <c r="AV909" s="21"/>
      <c r="AW909" s="21"/>
      <c r="AX909" s="21"/>
      <c r="AY909" s="21"/>
      <c r="AZ909" s="21"/>
      <c r="BA909" s="21"/>
      <c r="BB909" s="21"/>
      <c r="BC909" s="21"/>
      <c r="BD909" s="21"/>
      <c r="BE909" s="21"/>
      <c r="BF909" s="21"/>
      <c r="BG909" s="21"/>
      <c r="BH909" s="21"/>
      <c r="BI909" s="21"/>
      <c r="BJ909" s="21"/>
      <c r="BK909" s="21"/>
      <c r="BL909" s="21"/>
      <c r="BM909" s="21"/>
      <c r="BN909" s="21"/>
      <c r="BO909" s="21"/>
      <c r="BP909" s="21"/>
      <c r="BQ909" s="21"/>
      <c r="BR909" s="21"/>
      <c r="BS909" s="21"/>
      <c r="BT909" s="21"/>
      <c r="BU909" s="21"/>
      <c r="BV909" s="21"/>
      <c r="BW909" s="21"/>
      <c r="BX909" s="21"/>
      <c r="BY909" s="21"/>
      <c r="BZ909" s="21"/>
      <c r="CA909" s="21"/>
    </row>
    <row r="910" spans="1:79" ht="15.75" customHeight="1" x14ac:dyDescent="0.2">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c r="AA910" s="21"/>
      <c r="AB910" s="21"/>
      <c r="AC910" s="21"/>
      <c r="AD910" s="21"/>
      <c r="AE910" s="21"/>
      <c r="AF910" s="21"/>
      <c r="AG910" s="21"/>
      <c r="AH910" s="21"/>
      <c r="AI910" s="21"/>
      <c r="AJ910" s="21"/>
      <c r="AK910" s="21"/>
      <c r="AL910" s="21"/>
      <c r="AM910" s="21"/>
      <c r="AN910" s="21"/>
      <c r="AO910" s="21"/>
      <c r="AP910" s="21"/>
      <c r="AQ910" s="21"/>
      <c r="AR910" s="21"/>
      <c r="AS910" s="21"/>
      <c r="AT910" s="21"/>
      <c r="AU910" s="21"/>
      <c r="AV910" s="21"/>
      <c r="AW910" s="21"/>
      <c r="AX910" s="21"/>
      <c r="AY910" s="21"/>
      <c r="AZ910" s="21"/>
      <c r="BA910" s="21"/>
      <c r="BB910" s="21"/>
      <c r="BC910" s="21"/>
      <c r="BD910" s="21"/>
      <c r="BE910" s="21"/>
      <c r="BF910" s="21"/>
      <c r="BG910" s="21"/>
      <c r="BH910" s="21"/>
      <c r="BI910" s="21"/>
      <c r="BJ910" s="21"/>
      <c r="BK910" s="21"/>
      <c r="BL910" s="21"/>
      <c r="BM910" s="21"/>
      <c r="BN910" s="21"/>
      <c r="BO910" s="21"/>
      <c r="BP910" s="21"/>
      <c r="BQ910" s="21"/>
      <c r="BR910" s="21"/>
      <c r="BS910" s="21"/>
      <c r="BT910" s="21"/>
      <c r="BU910" s="21"/>
      <c r="BV910" s="21"/>
      <c r="BW910" s="21"/>
      <c r="BX910" s="21"/>
      <c r="BY910" s="21"/>
      <c r="BZ910" s="21"/>
      <c r="CA910" s="21"/>
    </row>
    <row r="911" spans="1:79" ht="15.75" customHeight="1" x14ac:dyDescent="0.2">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c r="AA911" s="21"/>
      <c r="AB911" s="21"/>
      <c r="AC911" s="21"/>
      <c r="AD911" s="21"/>
      <c r="AE911" s="21"/>
      <c r="AF911" s="21"/>
      <c r="AG911" s="21"/>
      <c r="AH911" s="21"/>
      <c r="AI911" s="21"/>
      <c r="AJ911" s="21"/>
      <c r="AK911" s="21"/>
      <c r="AL911" s="21"/>
      <c r="AM911" s="21"/>
      <c r="AN911" s="21"/>
      <c r="AO911" s="21"/>
      <c r="AP911" s="21"/>
      <c r="AQ911" s="21"/>
      <c r="AR911" s="21"/>
      <c r="AS911" s="21"/>
      <c r="AT911" s="21"/>
      <c r="AU911" s="21"/>
      <c r="AV911" s="21"/>
      <c r="AW911" s="21"/>
      <c r="AX911" s="21"/>
      <c r="AY911" s="21"/>
      <c r="AZ911" s="21"/>
      <c r="BA911" s="21"/>
      <c r="BB911" s="21"/>
      <c r="BC911" s="21"/>
      <c r="BD911" s="21"/>
      <c r="BE911" s="21"/>
      <c r="BF911" s="21"/>
      <c r="BG911" s="21"/>
      <c r="BH911" s="21"/>
      <c r="BI911" s="21"/>
      <c r="BJ911" s="21"/>
      <c r="BK911" s="21"/>
      <c r="BL911" s="21"/>
      <c r="BM911" s="21"/>
      <c r="BN911" s="21"/>
      <c r="BO911" s="21"/>
      <c r="BP911" s="21"/>
      <c r="BQ911" s="21"/>
      <c r="BR911" s="21"/>
      <c r="BS911" s="21"/>
      <c r="BT911" s="21"/>
      <c r="BU911" s="21"/>
      <c r="BV911" s="21"/>
      <c r="BW911" s="21"/>
      <c r="BX911" s="21"/>
      <c r="BY911" s="21"/>
      <c r="BZ911" s="21"/>
      <c r="CA911" s="21"/>
    </row>
    <row r="912" spans="1:79" ht="15.75" customHeight="1" x14ac:dyDescent="0.2">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c r="AA912" s="21"/>
      <c r="AB912" s="21"/>
      <c r="AC912" s="21"/>
      <c r="AD912" s="21"/>
      <c r="AE912" s="21"/>
      <c r="AF912" s="21"/>
      <c r="AG912" s="21"/>
      <c r="AH912" s="21"/>
      <c r="AI912" s="21"/>
      <c r="AJ912" s="21"/>
      <c r="AK912" s="21"/>
      <c r="AL912" s="21"/>
      <c r="AM912" s="21"/>
      <c r="AN912" s="21"/>
      <c r="AO912" s="21"/>
      <c r="AP912" s="21"/>
      <c r="AQ912" s="21"/>
      <c r="AR912" s="21"/>
      <c r="AS912" s="21"/>
      <c r="AT912" s="21"/>
      <c r="AU912" s="21"/>
      <c r="AV912" s="21"/>
      <c r="AW912" s="21"/>
      <c r="AX912" s="21"/>
      <c r="AY912" s="21"/>
      <c r="AZ912" s="21"/>
      <c r="BA912" s="21"/>
      <c r="BB912" s="21"/>
      <c r="BC912" s="21"/>
      <c r="BD912" s="21"/>
      <c r="BE912" s="21"/>
      <c r="BF912" s="21"/>
      <c r="BG912" s="21"/>
      <c r="BH912" s="21"/>
      <c r="BI912" s="21"/>
      <c r="BJ912" s="21"/>
      <c r="BK912" s="21"/>
      <c r="BL912" s="21"/>
      <c r="BM912" s="21"/>
      <c r="BN912" s="21"/>
      <c r="BO912" s="21"/>
      <c r="BP912" s="21"/>
      <c r="BQ912" s="21"/>
      <c r="BR912" s="21"/>
      <c r="BS912" s="21"/>
      <c r="BT912" s="21"/>
      <c r="BU912" s="21"/>
      <c r="BV912" s="21"/>
      <c r="BW912" s="21"/>
      <c r="BX912" s="21"/>
      <c r="BY912" s="21"/>
      <c r="BZ912" s="21"/>
      <c r="CA912" s="21"/>
    </row>
    <row r="913" spans="1:79" ht="15.75" customHeight="1" x14ac:dyDescent="0.2">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c r="AA913" s="21"/>
      <c r="AB913" s="21"/>
      <c r="AC913" s="21"/>
      <c r="AD913" s="21"/>
      <c r="AE913" s="21"/>
      <c r="AF913" s="21"/>
      <c r="AG913" s="21"/>
      <c r="AH913" s="21"/>
      <c r="AI913" s="21"/>
      <c r="AJ913" s="21"/>
      <c r="AK913" s="21"/>
      <c r="AL913" s="21"/>
      <c r="AM913" s="21"/>
      <c r="AN913" s="21"/>
      <c r="AO913" s="21"/>
      <c r="AP913" s="21"/>
      <c r="AQ913" s="21"/>
      <c r="AR913" s="21"/>
      <c r="AS913" s="21"/>
      <c r="AT913" s="21"/>
      <c r="AU913" s="21"/>
      <c r="AV913" s="21"/>
      <c r="AW913" s="21"/>
      <c r="AX913" s="21"/>
      <c r="AY913" s="21"/>
      <c r="AZ913" s="21"/>
      <c r="BA913" s="21"/>
      <c r="BB913" s="21"/>
      <c r="BC913" s="21"/>
      <c r="BD913" s="21"/>
      <c r="BE913" s="21"/>
      <c r="BF913" s="21"/>
      <c r="BG913" s="21"/>
      <c r="BH913" s="21"/>
      <c r="BI913" s="21"/>
      <c r="BJ913" s="21"/>
      <c r="BK913" s="21"/>
      <c r="BL913" s="21"/>
      <c r="BM913" s="21"/>
      <c r="BN913" s="21"/>
      <c r="BO913" s="21"/>
      <c r="BP913" s="21"/>
      <c r="BQ913" s="21"/>
      <c r="BR913" s="21"/>
      <c r="BS913" s="21"/>
      <c r="BT913" s="21"/>
      <c r="BU913" s="21"/>
      <c r="BV913" s="21"/>
      <c r="BW913" s="21"/>
      <c r="BX913" s="21"/>
      <c r="BY913" s="21"/>
      <c r="BZ913" s="21"/>
      <c r="CA913" s="21"/>
    </row>
    <row r="914" spans="1:79" ht="15.75" customHeight="1" x14ac:dyDescent="0.2">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c r="AA914" s="21"/>
      <c r="AB914" s="21"/>
      <c r="AC914" s="21"/>
      <c r="AD914" s="21"/>
      <c r="AE914" s="21"/>
      <c r="AF914" s="21"/>
      <c r="AG914" s="21"/>
      <c r="AH914" s="21"/>
      <c r="AI914" s="21"/>
      <c r="AJ914" s="21"/>
      <c r="AK914" s="21"/>
      <c r="AL914" s="21"/>
      <c r="AM914" s="21"/>
      <c r="AN914" s="21"/>
      <c r="AO914" s="21"/>
      <c r="AP914" s="21"/>
      <c r="AQ914" s="21"/>
      <c r="AR914" s="21"/>
      <c r="AS914" s="21"/>
      <c r="AT914" s="21"/>
      <c r="AU914" s="21"/>
      <c r="AV914" s="21"/>
      <c r="AW914" s="21"/>
      <c r="AX914" s="21"/>
      <c r="AY914" s="21"/>
      <c r="AZ914" s="21"/>
      <c r="BA914" s="21"/>
      <c r="BB914" s="21"/>
      <c r="BC914" s="21"/>
      <c r="BD914" s="21"/>
      <c r="BE914" s="21"/>
      <c r="BF914" s="21"/>
      <c r="BG914" s="21"/>
      <c r="BH914" s="21"/>
      <c r="BI914" s="21"/>
      <c r="BJ914" s="21"/>
      <c r="BK914" s="21"/>
      <c r="BL914" s="21"/>
      <c r="BM914" s="21"/>
      <c r="BN914" s="21"/>
      <c r="BO914" s="21"/>
      <c r="BP914" s="21"/>
      <c r="BQ914" s="21"/>
      <c r="BR914" s="21"/>
      <c r="BS914" s="21"/>
      <c r="BT914" s="21"/>
      <c r="BU914" s="21"/>
      <c r="BV914" s="21"/>
      <c r="BW914" s="21"/>
      <c r="BX914" s="21"/>
      <c r="BY914" s="21"/>
      <c r="BZ914" s="21"/>
      <c r="CA914" s="21"/>
    </row>
    <row r="915" spans="1:79" ht="15.75" customHeight="1" x14ac:dyDescent="0.2">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c r="AA915" s="21"/>
      <c r="AB915" s="21"/>
      <c r="AC915" s="21"/>
      <c r="AD915" s="21"/>
      <c r="AE915" s="21"/>
      <c r="AF915" s="21"/>
      <c r="AG915" s="21"/>
      <c r="AH915" s="21"/>
      <c r="AI915" s="21"/>
      <c r="AJ915" s="21"/>
      <c r="AK915" s="21"/>
      <c r="AL915" s="21"/>
      <c r="AM915" s="21"/>
      <c r="AN915" s="21"/>
      <c r="AO915" s="21"/>
      <c r="AP915" s="21"/>
      <c r="AQ915" s="21"/>
      <c r="AR915" s="21"/>
      <c r="AS915" s="21"/>
      <c r="AT915" s="21"/>
      <c r="AU915" s="21"/>
      <c r="AV915" s="21"/>
      <c r="AW915" s="21"/>
      <c r="AX915" s="21"/>
      <c r="AY915" s="21"/>
      <c r="AZ915" s="21"/>
      <c r="BA915" s="21"/>
      <c r="BB915" s="21"/>
      <c r="BC915" s="21"/>
      <c r="BD915" s="21"/>
      <c r="BE915" s="21"/>
      <c r="BF915" s="21"/>
      <c r="BG915" s="21"/>
      <c r="BH915" s="21"/>
      <c r="BI915" s="21"/>
      <c r="BJ915" s="21"/>
      <c r="BK915" s="21"/>
      <c r="BL915" s="21"/>
      <c r="BM915" s="21"/>
      <c r="BN915" s="21"/>
      <c r="BO915" s="21"/>
      <c r="BP915" s="21"/>
      <c r="BQ915" s="21"/>
      <c r="BR915" s="21"/>
      <c r="BS915" s="21"/>
      <c r="BT915" s="21"/>
      <c r="BU915" s="21"/>
      <c r="BV915" s="21"/>
      <c r="BW915" s="21"/>
      <c r="BX915" s="21"/>
      <c r="BY915" s="21"/>
      <c r="BZ915" s="21"/>
      <c r="CA915" s="21"/>
    </row>
    <row r="916" spans="1:79" ht="15.75" customHeight="1" x14ac:dyDescent="0.2">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c r="AA916" s="21"/>
      <c r="AB916" s="21"/>
      <c r="AC916" s="21"/>
      <c r="AD916" s="21"/>
      <c r="AE916" s="21"/>
      <c r="AF916" s="21"/>
      <c r="AG916" s="21"/>
      <c r="AH916" s="21"/>
      <c r="AI916" s="21"/>
      <c r="AJ916" s="21"/>
      <c r="AK916" s="21"/>
      <c r="AL916" s="21"/>
      <c r="AM916" s="21"/>
      <c r="AN916" s="21"/>
      <c r="AO916" s="21"/>
      <c r="AP916" s="21"/>
      <c r="AQ916" s="21"/>
      <c r="AR916" s="21"/>
      <c r="AS916" s="21"/>
      <c r="AT916" s="21"/>
      <c r="AU916" s="21"/>
      <c r="AV916" s="21"/>
      <c r="AW916" s="21"/>
      <c r="AX916" s="21"/>
      <c r="AY916" s="21"/>
      <c r="AZ916" s="21"/>
      <c r="BA916" s="21"/>
      <c r="BB916" s="21"/>
      <c r="BC916" s="21"/>
      <c r="BD916" s="21"/>
      <c r="BE916" s="21"/>
      <c r="BF916" s="21"/>
      <c r="BG916" s="21"/>
      <c r="BH916" s="21"/>
      <c r="BI916" s="21"/>
      <c r="BJ916" s="21"/>
      <c r="BK916" s="21"/>
      <c r="BL916" s="21"/>
      <c r="BM916" s="21"/>
      <c r="BN916" s="21"/>
      <c r="BO916" s="21"/>
      <c r="BP916" s="21"/>
      <c r="BQ916" s="21"/>
      <c r="BR916" s="21"/>
      <c r="BS916" s="21"/>
      <c r="BT916" s="21"/>
      <c r="BU916" s="21"/>
      <c r="BV916" s="21"/>
      <c r="BW916" s="21"/>
      <c r="BX916" s="21"/>
      <c r="BY916" s="21"/>
      <c r="BZ916" s="21"/>
      <c r="CA916" s="21"/>
    </row>
    <row r="917" spans="1:79" ht="15.75" customHeight="1" x14ac:dyDescent="0.2">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c r="AA917" s="21"/>
      <c r="AB917" s="21"/>
      <c r="AC917" s="21"/>
      <c r="AD917" s="21"/>
      <c r="AE917" s="21"/>
      <c r="AF917" s="21"/>
      <c r="AG917" s="21"/>
      <c r="AH917" s="21"/>
      <c r="AI917" s="21"/>
      <c r="AJ917" s="21"/>
      <c r="AK917" s="21"/>
      <c r="AL917" s="21"/>
      <c r="AM917" s="21"/>
      <c r="AN917" s="21"/>
      <c r="AO917" s="21"/>
      <c r="AP917" s="21"/>
      <c r="AQ917" s="21"/>
      <c r="AR917" s="21"/>
      <c r="AS917" s="21"/>
      <c r="AT917" s="21"/>
      <c r="AU917" s="21"/>
      <c r="AV917" s="21"/>
      <c r="AW917" s="21"/>
      <c r="AX917" s="21"/>
      <c r="AY917" s="21"/>
      <c r="AZ917" s="21"/>
      <c r="BA917" s="21"/>
      <c r="BB917" s="21"/>
      <c r="BC917" s="21"/>
      <c r="BD917" s="21"/>
      <c r="BE917" s="21"/>
      <c r="BF917" s="21"/>
      <c r="BG917" s="21"/>
      <c r="BH917" s="21"/>
      <c r="BI917" s="21"/>
      <c r="BJ917" s="21"/>
      <c r="BK917" s="21"/>
      <c r="BL917" s="21"/>
      <c r="BM917" s="21"/>
      <c r="BN917" s="21"/>
      <c r="BO917" s="21"/>
      <c r="BP917" s="21"/>
      <c r="BQ917" s="21"/>
      <c r="BR917" s="21"/>
      <c r="BS917" s="21"/>
      <c r="BT917" s="21"/>
      <c r="BU917" s="21"/>
      <c r="BV917" s="21"/>
      <c r="BW917" s="21"/>
      <c r="BX917" s="21"/>
      <c r="BY917" s="21"/>
      <c r="BZ917" s="21"/>
      <c r="CA917" s="21"/>
    </row>
    <row r="918" spans="1:79" ht="15.75" customHeight="1" x14ac:dyDescent="0.2">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c r="AA918" s="21"/>
      <c r="AB918" s="21"/>
      <c r="AC918" s="21"/>
      <c r="AD918" s="21"/>
      <c r="AE918" s="21"/>
      <c r="AF918" s="21"/>
      <c r="AG918" s="21"/>
      <c r="AH918" s="21"/>
      <c r="AI918" s="21"/>
      <c r="AJ918" s="21"/>
      <c r="AK918" s="21"/>
      <c r="AL918" s="21"/>
      <c r="AM918" s="21"/>
      <c r="AN918" s="21"/>
      <c r="AO918" s="21"/>
      <c r="AP918" s="21"/>
      <c r="AQ918" s="21"/>
      <c r="AR918" s="21"/>
      <c r="AS918" s="21"/>
      <c r="AT918" s="21"/>
      <c r="AU918" s="21"/>
      <c r="AV918" s="21"/>
      <c r="AW918" s="21"/>
      <c r="AX918" s="21"/>
      <c r="AY918" s="21"/>
      <c r="AZ918" s="21"/>
      <c r="BA918" s="21"/>
      <c r="BB918" s="21"/>
      <c r="BC918" s="21"/>
      <c r="BD918" s="21"/>
      <c r="BE918" s="21"/>
      <c r="BF918" s="21"/>
      <c r="BG918" s="21"/>
      <c r="BH918" s="21"/>
      <c r="BI918" s="21"/>
      <c r="BJ918" s="21"/>
      <c r="BK918" s="21"/>
      <c r="BL918" s="21"/>
      <c r="BM918" s="21"/>
      <c r="BN918" s="21"/>
      <c r="BO918" s="21"/>
      <c r="BP918" s="21"/>
      <c r="BQ918" s="21"/>
      <c r="BR918" s="21"/>
      <c r="BS918" s="21"/>
      <c r="BT918" s="21"/>
      <c r="BU918" s="21"/>
      <c r="BV918" s="21"/>
      <c r="BW918" s="21"/>
      <c r="BX918" s="21"/>
      <c r="BY918" s="21"/>
      <c r="BZ918" s="21"/>
      <c r="CA918" s="21"/>
    </row>
    <row r="919" spans="1:79" ht="15.75" customHeight="1" x14ac:dyDescent="0.2">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c r="AA919" s="21"/>
      <c r="AB919" s="21"/>
      <c r="AC919" s="21"/>
      <c r="AD919" s="21"/>
      <c r="AE919" s="21"/>
      <c r="AF919" s="21"/>
      <c r="AG919" s="21"/>
      <c r="AH919" s="21"/>
      <c r="AI919" s="21"/>
      <c r="AJ919" s="21"/>
      <c r="AK919" s="21"/>
      <c r="AL919" s="21"/>
      <c r="AM919" s="21"/>
      <c r="AN919" s="21"/>
      <c r="AO919" s="21"/>
      <c r="AP919" s="21"/>
      <c r="AQ919" s="21"/>
      <c r="AR919" s="21"/>
      <c r="AS919" s="21"/>
      <c r="AT919" s="21"/>
      <c r="AU919" s="21"/>
      <c r="AV919" s="21"/>
      <c r="AW919" s="21"/>
      <c r="AX919" s="21"/>
      <c r="AY919" s="21"/>
      <c r="AZ919" s="21"/>
      <c r="BA919" s="21"/>
      <c r="BB919" s="21"/>
      <c r="BC919" s="21"/>
      <c r="BD919" s="21"/>
      <c r="BE919" s="21"/>
      <c r="BF919" s="21"/>
      <c r="BG919" s="21"/>
      <c r="BH919" s="21"/>
      <c r="BI919" s="21"/>
      <c r="BJ919" s="21"/>
      <c r="BK919" s="21"/>
      <c r="BL919" s="21"/>
      <c r="BM919" s="21"/>
      <c r="BN919" s="21"/>
      <c r="BO919" s="21"/>
      <c r="BP919" s="21"/>
      <c r="BQ919" s="21"/>
      <c r="BR919" s="21"/>
      <c r="BS919" s="21"/>
      <c r="BT919" s="21"/>
      <c r="BU919" s="21"/>
      <c r="BV919" s="21"/>
      <c r="BW919" s="21"/>
      <c r="BX919" s="21"/>
      <c r="BY919" s="21"/>
      <c r="BZ919" s="21"/>
      <c r="CA919" s="21"/>
    </row>
    <row r="920" spans="1:79" ht="15.75" customHeight="1" x14ac:dyDescent="0.2">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c r="AA920" s="21"/>
      <c r="AB920" s="21"/>
      <c r="AC920" s="21"/>
      <c r="AD920" s="21"/>
      <c r="AE920" s="21"/>
      <c r="AF920" s="21"/>
      <c r="AG920" s="21"/>
      <c r="AH920" s="21"/>
      <c r="AI920" s="21"/>
      <c r="AJ920" s="21"/>
      <c r="AK920" s="21"/>
      <c r="AL920" s="21"/>
      <c r="AM920" s="21"/>
      <c r="AN920" s="21"/>
      <c r="AO920" s="21"/>
      <c r="AP920" s="21"/>
      <c r="AQ920" s="21"/>
      <c r="AR920" s="21"/>
      <c r="AS920" s="21"/>
      <c r="AT920" s="21"/>
      <c r="AU920" s="21"/>
      <c r="AV920" s="21"/>
      <c r="AW920" s="21"/>
      <c r="AX920" s="21"/>
      <c r="AY920" s="21"/>
      <c r="AZ920" s="21"/>
      <c r="BA920" s="21"/>
      <c r="BB920" s="21"/>
      <c r="BC920" s="21"/>
      <c r="BD920" s="21"/>
      <c r="BE920" s="21"/>
      <c r="BF920" s="21"/>
      <c r="BG920" s="21"/>
      <c r="BH920" s="21"/>
      <c r="BI920" s="21"/>
      <c r="BJ920" s="21"/>
      <c r="BK920" s="21"/>
      <c r="BL920" s="21"/>
      <c r="BM920" s="21"/>
      <c r="BN920" s="21"/>
      <c r="BO920" s="21"/>
      <c r="BP920" s="21"/>
      <c r="BQ920" s="21"/>
      <c r="BR920" s="21"/>
      <c r="BS920" s="21"/>
      <c r="BT920" s="21"/>
      <c r="BU920" s="21"/>
      <c r="BV920" s="21"/>
      <c r="BW920" s="21"/>
      <c r="BX920" s="21"/>
      <c r="BY920" s="21"/>
      <c r="BZ920" s="21"/>
      <c r="CA920" s="21"/>
    </row>
    <row r="921" spans="1:79" ht="15.75" customHeight="1" x14ac:dyDescent="0.2">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c r="AA921" s="21"/>
      <c r="AB921" s="21"/>
      <c r="AC921" s="21"/>
      <c r="AD921" s="21"/>
      <c r="AE921" s="21"/>
      <c r="AF921" s="21"/>
      <c r="AG921" s="21"/>
      <c r="AH921" s="21"/>
      <c r="AI921" s="21"/>
      <c r="AJ921" s="21"/>
      <c r="AK921" s="21"/>
      <c r="AL921" s="21"/>
      <c r="AM921" s="21"/>
      <c r="AN921" s="21"/>
      <c r="AO921" s="21"/>
      <c r="AP921" s="21"/>
      <c r="AQ921" s="21"/>
      <c r="AR921" s="21"/>
      <c r="AS921" s="21"/>
      <c r="AT921" s="21"/>
      <c r="AU921" s="21"/>
      <c r="AV921" s="21"/>
      <c r="AW921" s="21"/>
      <c r="AX921" s="21"/>
      <c r="AY921" s="21"/>
      <c r="AZ921" s="21"/>
      <c r="BA921" s="21"/>
      <c r="BB921" s="21"/>
      <c r="BC921" s="21"/>
      <c r="BD921" s="21"/>
      <c r="BE921" s="21"/>
      <c r="BF921" s="21"/>
      <c r="BG921" s="21"/>
      <c r="BH921" s="21"/>
      <c r="BI921" s="21"/>
      <c r="BJ921" s="21"/>
      <c r="BK921" s="21"/>
      <c r="BL921" s="21"/>
      <c r="BM921" s="21"/>
      <c r="BN921" s="21"/>
      <c r="BO921" s="21"/>
      <c r="BP921" s="21"/>
      <c r="BQ921" s="21"/>
      <c r="BR921" s="21"/>
      <c r="BS921" s="21"/>
      <c r="BT921" s="21"/>
      <c r="BU921" s="21"/>
      <c r="BV921" s="21"/>
      <c r="BW921" s="21"/>
      <c r="BX921" s="21"/>
      <c r="BY921" s="21"/>
      <c r="BZ921" s="21"/>
      <c r="CA921" s="21"/>
    </row>
    <row r="922" spans="1:79" ht="15.75" customHeight="1" x14ac:dyDescent="0.2">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c r="AA922" s="21"/>
      <c r="AB922" s="21"/>
      <c r="AC922" s="21"/>
      <c r="AD922" s="21"/>
      <c r="AE922" s="21"/>
      <c r="AF922" s="21"/>
      <c r="AG922" s="21"/>
      <c r="AH922" s="21"/>
      <c r="AI922" s="21"/>
      <c r="AJ922" s="21"/>
      <c r="AK922" s="21"/>
      <c r="AL922" s="21"/>
      <c r="AM922" s="21"/>
      <c r="AN922" s="21"/>
      <c r="AO922" s="21"/>
      <c r="AP922" s="21"/>
      <c r="AQ922" s="21"/>
      <c r="AR922" s="21"/>
      <c r="AS922" s="21"/>
      <c r="AT922" s="21"/>
      <c r="AU922" s="21"/>
      <c r="AV922" s="21"/>
      <c r="AW922" s="21"/>
      <c r="AX922" s="21"/>
      <c r="AY922" s="21"/>
      <c r="AZ922" s="21"/>
      <c r="BA922" s="21"/>
      <c r="BB922" s="21"/>
      <c r="BC922" s="21"/>
      <c r="BD922" s="21"/>
      <c r="BE922" s="21"/>
      <c r="BF922" s="21"/>
      <c r="BG922" s="21"/>
      <c r="BH922" s="21"/>
      <c r="BI922" s="21"/>
      <c r="BJ922" s="21"/>
      <c r="BK922" s="21"/>
      <c r="BL922" s="21"/>
      <c r="BM922" s="21"/>
      <c r="BN922" s="21"/>
      <c r="BO922" s="21"/>
      <c r="BP922" s="21"/>
      <c r="BQ922" s="21"/>
      <c r="BR922" s="21"/>
      <c r="BS922" s="21"/>
      <c r="BT922" s="21"/>
      <c r="BU922" s="21"/>
      <c r="BV922" s="21"/>
      <c r="BW922" s="21"/>
      <c r="BX922" s="21"/>
      <c r="BY922" s="21"/>
      <c r="BZ922" s="21"/>
      <c r="CA922" s="21"/>
    </row>
    <row r="923" spans="1:79" ht="15.75" customHeight="1" x14ac:dyDescent="0.2">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c r="AA923" s="21"/>
      <c r="AB923" s="21"/>
      <c r="AC923" s="21"/>
      <c r="AD923" s="21"/>
      <c r="AE923" s="21"/>
      <c r="AF923" s="21"/>
      <c r="AG923" s="21"/>
      <c r="AH923" s="21"/>
      <c r="AI923" s="21"/>
      <c r="AJ923" s="21"/>
      <c r="AK923" s="21"/>
      <c r="AL923" s="21"/>
      <c r="AM923" s="21"/>
      <c r="AN923" s="21"/>
      <c r="AO923" s="21"/>
      <c r="AP923" s="21"/>
      <c r="AQ923" s="21"/>
      <c r="AR923" s="21"/>
      <c r="AS923" s="21"/>
      <c r="AT923" s="21"/>
      <c r="AU923" s="21"/>
      <c r="AV923" s="21"/>
      <c r="AW923" s="21"/>
      <c r="AX923" s="21"/>
      <c r="AY923" s="21"/>
      <c r="AZ923" s="21"/>
      <c r="BA923" s="21"/>
      <c r="BB923" s="21"/>
      <c r="BC923" s="21"/>
      <c r="BD923" s="21"/>
      <c r="BE923" s="21"/>
      <c r="BF923" s="21"/>
      <c r="BG923" s="21"/>
      <c r="BH923" s="21"/>
      <c r="BI923" s="21"/>
      <c r="BJ923" s="21"/>
      <c r="BK923" s="21"/>
      <c r="BL923" s="21"/>
      <c r="BM923" s="21"/>
      <c r="BN923" s="21"/>
      <c r="BO923" s="21"/>
      <c r="BP923" s="21"/>
      <c r="BQ923" s="21"/>
      <c r="BR923" s="21"/>
      <c r="BS923" s="21"/>
      <c r="BT923" s="21"/>
      <c r="BU923" s="21"/>
      <c r="BV923" s="21"/>
      <c r="BW923" s="21"/>
      <c r="BX923" s="21"/>
      <c r="BY923" s="21"/>
      <c r="BZ923" s="21"/>
      <c r="CA923" s="21"/>
    </row>
    <row r="924" spans="1:79" ht="15.75" customHeight="1" x14ac:dyDescent="0.2">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c r="AA924" s="21"/>
      <c r="AB924" s="21"/>
      <c r="AC924" s="21"/>
      <c r="AD924" s="21"/>
      <c r="AE924" s="21"/>
      <c r="AF924" s="21"/>
      <c r="AG924" s="21"/>
      <c r="AH924" s="21"/>
      <c r="AI924" s="21"/>
      <c r="AJ924" s="21"/>
      <c r="AK924" s="21"/>
      <c r="AL924" s="21"/>
      <c r="AM924" s="21"/>
      <c r="AN924" s="21"/>
      <c r="AO924" s="21"/>
      <c r="AP924" s="21"/>
      <c r="AQ924" s="21"/>
      <c r="AR924" s="21"/>
      <c r="AS924" s="21"/>
      <c r="AT924" s="21"/>
      <c r="AU924" s="21"/>
      <c r="AV924" s="21"/>
      <c r="AW924" s="21"/>
      <c r="AX924" s="21"/>
      <c r="AY924" s="21"/>
      <c r="AZ924" s="21"/>
      <c r="BA924" s="21"/>
      <c r="BB924" s="21"/>
      <c r="BC924" s="21"/>
      <c r="BD924" s="21"/>
      <c r="BE924" s="21"/>
      <c r="BF924" s="21"/>
      <c r="BG924" s="21"/>
      <c r="BH924" s="21"/>
      <c r="BI924" s="21"/>
      <c r="BJ924" s="21"/>
      <c r="BK924" s="21"/>
      <c r="BL924" s="21"/>
      <c r="BM924" s="21"/>
      <c r="BN924" s="21"/>
      <c r="BO924" s="21"/>
      <c r="BP924" s="21"/>
      <c r="BQ924" s="21"/>
      <c r="BR924" s="21"/>
      <c r="BS924" s="21"/>
      <c r="BT924" s="21"/>
      <c r="BU924" s="21"/>
      <c r="BV924" s="21"/>
      <c r="BW924" s="21"/>
      <c r="BX924" s="21"/>
      <c r="BY924" s="21"/>
      <c r="BZ924" s="21"/>
      <c r="CA924" s="21"/>
    </row>
    <row r="925" spans="1:79" ht="15.75" customHeight="1" x14ac:dyDescent="0.2">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c r="AA925" s="21"/>
      <c r="AB925" s="21"/>
      <c r="AC925" s="21"/>
      <c r="AD925" s="21"/>
      <c r="AE925" s="21"/>
      <c r="AF925" s="21"/>
      <c r="AG925" s="21"/>
      <c r="AH925" s="21"/>
      <c r="AI925" s="21"/>
      <c r="AJ925" s="21"/>
      <c r="AK925" s="21"/>
      <c r="AL925" s="21"/>
      <c r="AM925" s="21"/>
      <c r="AN925" s="21"/>
      <c r="AO925" s="21"/>
      <c r="AP925" s="21"/>
      <c r="AQ925" s="21"/>
      <c r="AR925" s="21"/>
      <c r="AS925" s="21"/>
      <c r="AT925" s="21"/>
      <c r="AU925" s="21"/>
      <c r="AV925" s="21"/>
      <c r="AW925" s="21"/>
      <c r="AX925" s="21"/>
      <c r="AY925" s="21"/>
      <c r="AZ925" s="21"/>
      <c r="BA925" s="21"/>
      <c r="BB925" s="21"/>
      <c r="BC925" s="21"/>
      <c r="BD925" s="21"/>
      <c r="BE925" s="21"/>
      <c r="BF925" s="21"/>
      <c r="BG925" s="21"/>
      <c r="BH925" s="21"/>
      <c r="BI925" s="21"/>
      <c r="BJ925" s="21"/>
      <c r="BK925" s="21"/>
      <c r="BL925" s="21"/>
      <c r="BM925" s="21"/>
      <c r="BN925" s="21"/>
      <c r="BO925" s="21"/>
      <c r="BP925" s="21"/>
      <c r="BQ925" s="21"/>
      <c r="BR925" s="21"/>
      <c r="BS925" s="21"/>
      <c r="BT925" s="21"/>
      <c r="BU925" s="21"/>
      <c r="BV925" s="21"/>
      <c r="BW925" s="21"/>
      <c r="BX925" s="21"/>
      <c r="BY925" s="21"/>
      <c r="BZ925" s="21"/>
      <c r="CA925" s="21"/>
    </row>
    <row r="926" spans="1:79" ht="15.75" customHeight="1" x14ac:dyDescent="0.2">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c r="AA926" s="21"/>
      <c r="AB926" s="21"/>
      <c r="AC926" s="21"/>
      <c r="AD926" s="21"/>
      <c r="AE926" s="21"/>
      <c r="AF926" s="21"/>
      <c r="AG926" s="21"/>
      <c r="AH926" s="21"/>
      <c r="AI926" s="21"/>
      <c r="AJ926" s="21"/>
      <c r="AK926" s="21"/>
      <c r="AL926" s="21"/>
      <c r="AM926" s="21"/>
      <c r="AN926" s="21"/>
      <c r="AO926" s="21"/>
      <c r="AP926" s="21"/>
      <c r="AQ926" s="21"/>
      <c r="AR926" s="21"/>
      <c r="AS926" s="21"/>
      <c r="AT926" s="21"/>
      <c r="AU926" s="21"/>
      <c r="AV926" s="21"/>
      <c r="AW926" s="21"/>
      <c r="AX926" s="21"/>
      <c r="AY926" s="21"/>
      <c r="AZ926" s="21"/>
      <c r="BA926" s="21"/>
      <c r="BB926" s="21"/>
      <c r="BC926" s="21"/>
      <c r="BD926" s="21"/>
      <c r="BE926" s="21"/>
      <c r="BF926" s="21"/>
      <c r="BG926" s="21"/>
      <c r="BH926" s="21"/>
      <c r="BI926" s="21"/>
      <c r="BJ926" s="21"/>
      <c r="BK926" s="21"/>
      <c r="BL926" s="21"/>
      <c r="BM926" s="21"/>
      <c r="BN926" s="21"/>
      <c r="BO926" s="21"/>
      <c r="BP926" s="21"/>
      <c r="BQ926" s="21"/>
      <c r="BR926" s="21"/>
      <c r="BS926" s="21"/>
      <c r="BT926" s="21"/>
      <c r="BU926" s="21"/>
      <c r="BV926" s="21"/>
      <c r="BW926" s="21"/>
      <c r="BX926" s="21"/>
      <c r="BY926" s="21"/>
      <c r="BZ926" s="21"/>
      <c r="CA926" s="21"/>
    </row>
    <row r="927" spans="1:79" ht="15.75" customHeight="1" x14ac:dyDescent="0.2">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c r="AA927" s="21"/>
      <c r="AB927" s="21"/>
      <c r="AC927" s="21"/>
      <c r="AD927" s="21"/>
      <c r="AE927" s="21"/>
      <c r="AF927" s="21"/>
      <c r="AG927" s="21"/>
      <c r="AH927" s="21"/>
      <c r="AI927" s="21"/>
      <c r="AJ927" s="21"/>
      <c r="AK927" s="21"/>
      <c r="AL927" s="21"/>
      <c r="AM927" s="21"/>
      <c r="AN927" s="21"/>
      <c r="AO927" s="21"/>
      <c r="AP927" s="21"/>
      <c r="AQ927" s="21"/>
      <c r="AR927" s="21"/>
      <c r="AS927" s="21"/>
      <c r="AT927" s="21"/>
      <c r="AU927" s="21"/>
      <c r="AV927" s="21"/>
      <c r="AW927" s="21"/>
      <c r="AX927" s="21"/>
      <c r="AY927" s="21"/>
      <c r="AZ927" s="21"/>
      <c r="BA927" s="21"/>
      <c r="BB927" s="21"/>
      <c r="BC927" s="21"/>
      <c r="BD927" s="21"/>
      <c r="BE927" s="21"/>
      <c r="BF927" s="21"/>
      <c r="BG927" s="21"/>
      <c r="BH927" s="21"/>
      <c r="BI927" s="21"/>
      <c r="BJ927" s="21"/>
      <c r="BK927" s="21"/>
      <c r="BL927" s="21"/>
      <c r="BM927" s="21"/>
      <c r="BN927" s="21"/>
      <c r="BO927" s="21"/>
      <c r="BP927" s="21"/>
      <c r="BQ927" s="21"/>
      <c r="BR927" s="21"/>
      <c r="BS927" s="21"/>
      <c r="BT927" s="21"/>
      <c r="BU927" s="21"/>
      <c r="BV927" s="21"/>
      <c r="BW927" s="21"/>
      <c r="BX927" s="21"/>
      <c r="BY927" s="21"/>
      <c r="BZ927" s="21"/>
      <c r="CA927" s="21"/>
    </row>
    <row r="928" spans="1:79" ht="15.75" customHeight="1" x14ac:dyDescent="0.2">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c r="AA928" s="21"/>
      <c r="AB928" s="21"/>
      <c r="AC928" s="21"/>
      <c r="AD928" s="21"/>
      <c r="AE928" s="21"/>
      <c r="AF928" s="21"/>
      <c r="AG928" s="21"/>
      <c r="AH928" s="21"/>
      <c r="AI928" s="21"/>
      <c r="AJ928" s="21"/>
      <c r="AK928" s="21"/>
      <c r="AL928" s="21"/>
      <c r="AM928" s="21"/>
      <c r="AN928" s="21"/>
      <c r="AO928" s="21"/>
      <c r="AP928" s="21"/>
      <c r="AQ928" s="21"/>
      <c r="AR928" s="21"/>
      <c r="AS928" s="21"/>
      <c r="AT928" s="21"/>
      <c r="AU928" s="21"/>
      <c r="AV928" s="21"/>
      <c r="AW928" s="21"/>
      <c r="AX928" s="21"/>
      <c r="AY928" s="21"/>
      <c r="AZ928" s="21"/>
      <c r="BA928" s="21"/>
      <c r="BB928" s="21"/>
      <c r="BC928" s="21"/>
      <c r="BD928" s="21"/>
      <c r="BE928" s="21"/>
      <c r="BF928" s="21"/>
      <c r="BG928" s="21"/>
      <c r="BH928" s="21"/>
      <c r="BI928" s="21"/>
      <c r="BJ928" s="21"/>
      <c r="BK928" s="21"/>
      <c r="BL928" s="21"/>
      <c r="BM928" s="21"/>
      <c r="BN928" s="21"/>
      <c r="BO928" s="21"/>
      <c r="BP928" s="21"/>
      <c r="BQ928" s="21"/>
      <c r="BR928" s="21"/>
      <c r="BS928" s="21"/>
      <c r="BT928" s="21"/>
      <c r="BU928" s="21"/>
      <c r="BV928" s="21"/>
      <c r="BW928" s="21"/>
      <c r="BX928" s="21"/>
      <c r="BY928" s="21"/>
      <c r="BZ928" s="21"/>
      <c r="CA928" s="21"/>
    </row>
    <row r="929" spans="1:79" ht="15.75" customHeight="1" x14ac:dyDescent="0.2">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L929" s="21"/>
      <c r="AM929" s="21"/>
      <c r="AN929" s="21"/>
      <c r="AO929" s="21"/>
      <c r="AP929" s="21"/>
      <c r="AQ929" s="21"/>
      <c r="AR929" s="21"/>
      <c r="AS929" s="21"/>
      <c r="AT929" s="21"/>
      <c r="AU929" s="21"/>
      <c r="AV929" s="21"/>
      <c r="AW929" s="21"/>
      <c r="AX929" s="21"/>
      <c r="AY929" s="21"/>
      <c r="AZ929" s="21"/>
      <c r="BA929" s="21"/>
      <c r="BB929" s="21"/>
      <c r="BC929" s="21"/>
      <c r="BD929" s="21"/>
      <c r="BE929" s="21"/>
      <c r="BF929" s="21"/>
      <c r="BG929" s="21"/>
      <c r="BH929" s="21"/>
      <c r="BI929" s="21"/>
      <c r="BJ929" s="21"/>
      <c r="BK929" s="21"/>
      <c r="BL929" s="21"/>
      <c r="BM929" s="21"/>
      <c r="BN929" s="21"/>
      <c r="BO929" s="21"/>
      <c r="BP929" s="21"/>
      <c r="BQ929" s="21"/>
      <c r="BR929" s="21"/>
      <c r="BS929" s="21"/>
      <c r="BT929" s="21"/>
      <c r="BU929" s="21"/>
      <c r="BV929" s="21"/>
      <c r="BW929" s="21"/>
      <c r="BX929" s="21"/>
      <c r="BY929" s="21"/>
      <c r="BZ929" s="21"/>
      <c r="CA929" s="21"/>
    </row>
    <row r="930" spans="1:79" ht="15.75" customHeight="1" x14ac:dyDescent="0.2">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21"/>
      <c r="AM930" s="21"/>
      <c r="AN930" s="21"/>
      <c r="AO930" s="21"/>
      <c r="AP930" s="21"/>
      <c r="AQ930" s="21"/>
      <c r="AR930" s="21"/>
      <c r="AS930" s="21"/>
      <c r="AT930" s="21"/>
      <c r="AU930" s="21"/>
      <c r="AV930" s="21"/>
      <c r="AW930" s="21"/>
      <c r="AX930" s="21"/>
      <c r="AY930" s="21"/>
      <c r="AZ930" s="21"/>
      <c r="BA930" s="21"/>
      <c r="BB930" s="21"/>
      <c r="BC930" s="21"/>
      <c r="BD930" s="21"/>
      <c r="BE930" s="21"/>
      <c r="BF930" s="21"/>
      <c r="BG930" s="21"/>
      <c r="BH930" s="21"/>
      <c r="BI930" s="21"/>
      <c r="BJ930" s="21"/>
      <c r="BK930" s="21"/>
      <c r="BL930" s="21"/>
      <c r="BM930" s="21"/>
      <c r="BN930" s="21"/>
      <c r="BO930" s="21"/>
      <c r="BP930" s="21"/>
      <c r="BQ930" s="21"/>
      <c r="BR930" s="21"/>
      <c r="BS930" s="21"/>
      <c r="BT930" s="21"/>
      <c r="BU930" s="21"/>
      <c r="BV930" s="21"/>
      <c r="BW930" s="21"/>
      <c r="BX930" s="21"/>
      <c r="BY930" s="21"/>
      <c r="BZ930" s="21"/>
      <c r="CA930" s="21"/>
    </row>
    <row r="931" spans="1:79" ht="15.75" customHeight="1" x14ac:dyDescent="0.2">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21"/>
      <c r="AL931" s="21"/>
      <c r="AM931" s="21"/>
      <c r="AN931" s="21"/>
      <c r="AO931" s="21"/>
      <c r="AP931" s="21"/>
      <c r="AQ931" s="21"/>
      <c r="AR931" s="21"/>
      <c r="AS931" s="21"/>
      <c r="AT931" s="21"/>
      <c r="AU931" s="21"/>
      <c r="AV931" s="21"/>
      <c r="AW931" s="21"/>
      <c r="AX931" s="21"/>
      <c r="AY931" s="21"/>
      <c r="AZ931" s="21"/>
      <c r="BA931" s="21"/>
      <c r="BB931" s="21"/>
      <c r="BC931" s="21"/>
      <c r="BD931" s="21"/>
      <c r="BE931" s="21"/>
      <c r="BF931" s="21"/>
      <c r="BG931" s="21"/>
      <c r="BH931" s="21"/>
      <c r="BI931" s="21"/>
      <c r="BJ931" s="21"/>
      <c r="BK931" s="21"/>
      <c r="BL931" s="21"/>
      <c r="BM931" s="21"/>
      <c r="BN931" s="21"/>
      <c r="BO931" s="21"/>
      <c r="BP931" s="21"/>
      <c r="BQ931" s="21"/>
      <c r="BR931" s="21"/>
      <c r="BS931" s="21"/>
      <c r="BT931" s="21"/>
      <c r="BU931" s="21"/>
      <c r="BV931" s="21"/>
      <c r="BW931" s="21"/>
      <c r="BX931" s="21"/>
      <c r="BY931" s="21"/>
      <c r="BZ931" s="21"/>
      <c r="CA931" s="21"/>
    </row>
    <row r="932" spans="1:79" ht="15.75" customHeight="1" x14ac:dyDescent="0.2">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c r="AA932" s="21"/>
      <c r="AB932" s="21"/>
      <c r="AC932" s="21"/>
      <c r="AD932" s="21"/>
      <c r="AE932" s="21"/>
      <c r="AF932" s="21"/>
      <c r="AG932" s="21"/>
      <c r="AH932" s="21"/>
      <c r="AI932" s="21"/>
      <c r="AJ932" s="21"/>
      <c r="AK932" s="21"/>
      <c r="AL932" s="21"/>
      <c r="AM932" s="21"/>
      <c r="AN932" s="21"/>
      <c r="AO932" s="21"/>
      <c r="AP932" s="21"/>
      <c r="AQ932" s="21"/>
      <c r="AR932" s="21"/>
      <c r="AS932" s="21"/>
      <c r="AT932" s="21"/>
      <c r="AU932" s="21"/>
      <c r="AV932" s="21"/>
      <c r="AW932" s="21"/>
      <c r="AX932" s="21"/>
      <c r="AY932" s="21"/>
      <c r="AZ932" s="21"/>
      <c r="BA932" s="21"/>
      <c r="BB932" s="21"/>
      <c r="BC932" s="21"/>
      <c r="BD932" s="21"/>
      <c r="BE932" s="21"/>
      <c r="BF932" s="21"/>
      <c r="BG932" s="21"/>
      <c r="BH932" s="21"/>
      <c r="BI932" s="21"/>
      <c r="BJ932" s="21"/>
      <c r="BK932" s="21"/>
      <c r="BL932" s="21"/>
      <c r="BM932" s="21"/>
      <c r="BN932" s="21"/>
      <c r="BO932" s="21"/>
      <c r="BP932" s="21"/>
      <c r="BQ932" s="21"/>
      <c r="BR932" s="21"/>
      <c r="BS932" s="21"/>
      <c r="BT932" s="21"/>
      <c r="BU932" s="21"/>
      <c r="BV932" s="21"/>
      <c r="BW932" s="21"/>
      <c r="BX932" s="21"/>
      <c r="BY932" s="21"/>
      <c r="BZ932" s="21"/>
      <c r="CA932" s="21"/>
    </row>
    <row r="933" spans="1:79" ht="15.75" customHeight="1" x14ac:dyDescent="0.2">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c r="AA933" s="21"/>
      <c r="AB933" s="21"/>
      <c r="AC933" s="21"/>
      <c r="AD933" s="21"/>
      <c r="AE933" s="21"/>
      <c r="AF933" s="21"/>
      <c r="AG933" s="21"/>
      <c r="AH933" s="21"/>
      <c r="AI933" s="21"/>
      <c r="AJ933" s="21"/>
      <c r="AK933" s="21"/>
      <c r="AL933" s="21"/>
      <c r="AM933" s="21"/>
      <c r="AN933" s="21"/>
      <c r="AO933" s="21"/>
      <c r="AP933" s="21"/>
      <c r="AQ933" s="21"/>
      <c r="AR933" s="21"/>
      <c r="AS933" s="21"/>
      <c r="AT933" s="21"/>
      <c r="AU933" s="21"/>
      <c r="AV933" s="21"/>
      <c r="AW933" s="21"/>
      <c r="AX933" s="21"/>
      <c r="AY933" s="21"/>
      <c r="AZ933" s="21"/>
      <c r="BA933" s="21"/>
      <c r="BB933" s="21"/>
      <c r="BC933" s="21"/>
      <c r="BD933" s="21"/>
      <c r="BE933" s="21"/>
      <c r="BF933" s="21"/>
      <c r="BG933" s="21"/>
      <c r="BH933" s="21"/>
      <c r="BI933" s="21"/>
      <c r="BJ933" s="21"/>
      <c r="BK933" s="21"/>
      <c r="BL933" s="21"/>
      <c r="BM933" s="21"/>
      <c r="BN933" s="21"/>
      <c r="BO933" s="21"/>
      <c r="BP933" s="21"/>
      <c r="BQ933" s="21"/>
      <c r="BR933" s="21"/>
      <c r="BS933" s="21"/>
      <c r="BT933" s="21"/>
      <c r="BU933" s="21"/>
      <c r="BV933" s="21"/>
      <c r="BW933" s="21"/>
      <c r="BX933" s="21"/>
      <c r="BY933" s="21"/>
      <c r="BZ933" s="21"/>
      <c r="CA933" s="21"/>
    </row>
    <row r="934" spans="1:79" ht="15.75" customHeight="1" x14ac:dyDescent="0.2">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c r="AA934" s="21"/>
      <c r="AB934" s="21"/>
      <c r="AC934" s="21"/>
      <c r="AD934" s="21"/>
      <c r="AE934" s="21"/>
      <c r="AF934" s="21"/>
      <c r="AG934" s="21"/>
      <c r="AH934" s="21"/>
      <c r="AI934" s="21"/>
      <c r="AJ934" s="21"/>
      <c r="AK934" s="21"/>
      <c r="AL934" s="21"/>
      <c r="AM934" s="21"/>
      <c r="AN934" s="21"/>
      <c r="AO934" s="21"/>
      <c r="AP934" s="21"/>
      <c r="AQ934" s="21"/>
      <c r="AR934" s="21"/>
      <c r="AS934" s="21"/>
      <c r="AT934" s="21"/>
      <c r="AU934" s="21"/>
      <c r="AV934" s="21"/>
      <c r="AW934" s="21"/>
      <c r="AX934" s="21"/>
      <c r="AY934" s="21"/>
      <c r="AZ934" s="21"/>
      <c r="BA934" s="21"/>
      <c r="BB934" s="21"/>
      <c r="BC934" s="21"/>
      <c r="BD934" s="21"/>
      <c r="BE934" s="21"/>
      <c r="BF934" s="21"/>
      <c r="BG934" s="21"/>
      <c r="BH934" s="21"/>
      <c r="BI934" s="21"/>
      <c r="BJ934" s="21"/>
      <c r="BK934" s="21"/>
      <c r="BL934" s="21"/>
      <c r="BM934" s="21"/>
      <c r="BN934" s="21"/>
      <c r="BO934" s="21"/>
      <c r="BP934" s="21"/>
      <c r="BQ934" s="21"/>
      <c r="BR934" s="21"/>
      <c r="BS934" s="21"/>
      <c r="BT934" s="21"/>
      <c r="BU934" s="21"/>
      <c r="BV934" s="21"/>
      <c r="BW934" s="21"/>
      <c r="BX934" s="21"/>
      <c r="BY934" s="21"/>
      <c r="BZ934" s="21"/>
      <c r="CA934" s="21"/>
    </row>
    <row r="935" spans="1:79" ht="15.75" customHeight="1" x14ac:dyDescent="0.2">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c r="AA935" s="21"/>
      <c r="AB935" s="21"/>
      <c r="AC935" s="21"/>
      <c r="AD935" s="21"/>
      <c r="AE935" s="21"/>
      <c r="AF935" s="21"/>
      <c r="AG935" s="21"/>
      <c r="AH935" s="21"/>
      <c r="AI935" s="21"/>
      <c r="AJ935" s="21"/>
      <c r="AK935" s="21"/>
      <c r="AL935" s="21"/>
      <c r="AM935" s="21"/>
      <c r="AN935" s="21"/>
      <c r="AO935" s="21"/>
      <c r="AP935" s="21"/>
      <c r="AQ935" s="21"/>
      <c r="AR935" s="21"/>
      <c r="AS935" s="21"/>
      <c r="AT935" s="21"/>
      <c r="AU935" s="21"/>
      <c r="AV935" s="21"/>
      <c r="AW935" s="21"/>
      <c r="AX935" s="21"/>
      <c r="AY935" s="21"/>
      <c r="AZ935" s="21"/>
      <c r="BA935" s="21"/>
      <c r="BB935" s="21"/>
      <c r="BC935" s="21"/>
      <c r="BD935" s="21"/>
      <c r="BE935" s="21"/>
      <c r="BF935" s="21"/>
      <c r="BG935" s="21"/>
      <c r="BH935" s="21"/>
      <c r="BI935" s="21"/>
      <c r="BJ935" s="21"/>
      <c r="BK935" s="21"/>
      <c r="BL935" s="21"/>
      <c r="BM935" s="21"/>
      <c r="BN935" s="21"/>
      <c r="BO935" s="21"/>
      <c r="BP935" s="21"/>
      <c r="BQ935" s="21"/>
      <c r="BR935" s="21"/>
      <c r="BS935" s="21"/>
      <c r="BT935" s="21"/>
      <c r="BU935" s="21"/>
      <c r="BV935" s="21"/>
      <c r="BW935" s="21"/>
      <c r="BX935" s="21"/>
      <c r="BY935" s="21"/>
      <c r="BZ935" s="21"/>
      <c r="CA935" s="21"/>
    </row>
    <row r="936" spans="1:79" ht="15.75" customHeight="1" x14ac:dyDescent="0.2">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c r="AA936" s="21"/>
      <c r="AB936" s="21"/>
      <c r="AC936" s="21"/>
      <c r="AD936" s="21"/>
      <c r="AE936" s="21"/>
      <c r="AF936" s="21"/>
      <c r="AG936" s="21"/>
      <c r="AH936" s="21"/>
      <c r="AI936" s="21"/>
      <c r="AJ936" s="21"/>
      <c r="AK936" s="21"/>
      <c r="AL936" s="21"/>
      <c r="AM936" s="21"/>
      <c r="AN936" s="21"/>
      <c r="AO936" s="21"/>
      <c r="AP936" s="21"/>
      <c r="AQ936" s="21"/>
      <c r="AR936" s="21"/>
      <c r="AS936" s="21"/>
      <c r="AT936" s="21"/>
      <c r="AU936" s="21"/>
      <c r="AV936" s="21"/>
      <c r="AW936" s="21"/>
      <c r="AX936" s="21"/>
      <c r="AY936" s="21"/>
      <c r="AZ936" s="21"/>
      <c r="BA936" s="21"/>
      <c r="BB936" s="21"/>
      <c r="BC936" s="21"/>
      <c r="BD936" s="21"/>
      <c r="BE936" s="21"/>
      <c r="BF936" s="21"/>
      <c r="BG936" s="21"/>
      <c r="BH936" s="21"/>
      <c r="BI936" s="21"/>
      <c r="BJ936" s="21"/>
      <c r="BK936" s="21"/>
      <c r="BL936" s="21"/>
      <c r="BM936" s="21"/>
      <c r="BN936" s="21"/>
      <c r="BO936" s="21"/>
      <c r="BP936" s="21"/>
      <c r="BQ936" s="21"/>
      <c r="BR936" s="21"/>
      <c r="BS936" s="21"/>
      <c r="BT936" s="21"/>
      <c r="BU936" s="21"/>
      <c r="BV936" s="21"/>
      <c r="BW936" s="21"/>
      <c r="BX936" s="21"/>
      <c r="BY936" s="21"/>
      <c r="BZ936" s="21"/>
      <c r="CA936" s="21"/>
    </row>
    <row r="937" spans="1:79" ht="15.75" customHeight="1" x14ac:dyDescent="0.2">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c r="AA937" s="21"/>
      <c r="AB937" s="21"/>
      <c r="AC937" s="21"/>
      <c r="AD937" s="21"/>
      <c r="AE937" s="21"/>
      <c r="AF937" s="21"/>
      <c r="AG937" s="21"/>
      <c r="AH937" s="21"/>
      <c r="AI937" s="21"/>
      <c r="AJ937" s="21"/>
      <c r="AK937" s="21"/>
      <c r="AL937" s="21"/>
      <c r="AM937" s="21"/>
      <c r="AN937" s="21"/>
      <c r="AO937" s="21"/>
      <c r="AP937" s="21"/>
      <c r="AQ937" s="21"/>
      <c r="AR937" s="21"/>
      <c r="AS937" s="21"/>
      <c r="AT937" s="21"/>
      <c r="AU937" s="21"/>
      <c r="AV937" s="21"/>
      <c r="AW937" s="21"/>
      <c r="AX937" s="21"/>
      <c r="AY937" s="21"/>
      <c r="AZ937" s="21"/>
      <c r="BA937" s="21"/>
      <c r="BB937" s="21"/>
      <c r="BC937" s="21"/>
      <c r="BD937" s="21"/>
      <c r="BE937" s="21"/>
      <c r="BF937" s="21"/>
      <c r="BG937" s="21"/>
      <c r="BH937" s="21"/>
      <c r="BI937" s="21"/>
      <c r="BJ937" s="21"/>
      <c r="BK937" s="21"/>
      <c r="BL937" s="21"/>
      <c r="BM937" s="21"/>
      <c r="BN937" s="21"/>
      <c r="BO937" s="21"/>
      <c r="BP937" s="21"/>
      <c r="BQ937" s="21"/>
      <c r="BR937" s="21"/>
      <c r="BS937" s="21"/>
      <c r="BT937" s="21"/>
      <c r="BU937" s="21"/>
      <c r="BV937" s="21"/>
      <c r="BW937" s="21"/>
      <c r="BX937" s="21"/>
      <c r="BY937" s="21"/>
      <c r="BZ937" s="21"/>
      <c r="CA937" s="21"/>
    </row>
    <row r="938" spans="1:79" ht="15.75" customHeight="1" x14ac:dyDescent="0.2">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c r="AA938" s="21"/>
      <c r="AB938" s="21"/>
      <c r="AC938" s="21"/>
      <c r="AD938" s="21"/>
      <c r="AE938" s="21"/>
      <c r="AF938" s="21"/>
      <c r="AG938" s="21"/>
      <c r="AH938" s="21"/>
      <c r="AI938" s="21"/>
      <c r="AJ938" s="21"/>
      <c r="AK938" s="21"/>
      <c r="AL938" s="21"/>
      <c r="AM938" s="21"/>
      <c r="AN938" s="21"/>
      <c r="AO938" s="21"/>
      <c r="AP938" s="21"/>
      <c r="AQ938" s="21"/>
      <c r="AR938" s="21"/>
      <c r="AS938" s="21"/>
      <c r="AT938" s="21"/>
      <c r="AU938" s="21"/>
      <c r="AV938" s="21"/>
      <c r="AW938" s="21"/>
      <c r="AX938" s="21"/>
      <c r="AY938" s="21"/>
      <c r="AZ938" s="21"/>
      <c r="BA938" s="21"/>
      <c r="BB938" s="21"/>
      <c r="BC938" s="21"/>
      <c r="BD938" s="21"/>
      <c r="BE938" s="21"/>
      <c r="BF938" s="21"/>
      <c r="BG938" s="21"/>
      <c r="BH938" s="21"/>
      <c r="BI938" s="21"/>
      <c r="BJ938" s="21"/>
      <c r="BK938" s="21"/>
      <c r="BL938" s="21"/>
      <c r="BM938" s="21"/>
      <c r="BN938" s="21"/>
      <c r="BO938" s="21"/>
      <c r="BP938" s="21"/>
      <c r="BQ938" s="21"/>
      <c r="BR938" s="21"/>
      <c r="BS938" s="21"/>
      <c r="BT938" s="21"/>
      <c r="BU938" s="21"/>
      <c r="BV938" s="21"/>
      <c r="BW938" s="21"/>
      <c r="BX938" s="21"/>
      <c r="BY938" s="21"/>
      <c r="BZ938" s="21"/>
      <c r="CA938" s="21"/>
    </row>
    <row r="939" spans="1:79" ht="15.75" customHeight="1" x14ac:dyDescent="0.2">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c r="AA939" s="21"/>
      <c r="AB939" s="21"/>
      <c r="AC939" s="21"/>
      <c r="AD939" s="21"/>
      <c r="AE939" s="21"/>
      <c r="AF939" s="21"/>
      <c r="AG939" s="21"/>
      <c r="AH939" s="21"/>
      <c r="AI939" s="21"/>
      <c r="AJ939" s="21"/>
      <c r="AK939" s="21"/>
      <c r="AL939" s="21"/>
      <c r="AM939" s="21"/>
      <c r="AN939" s="21"/>
      <c r="AO939" s="21"/>
      <c r="AP939" s="21"/>
      <c r="AQ939" s="21"/>
      <c r="AR939" s="21"/>
      <c r="AS939" s="21"/>
      <c r="AT939" s="21"/>
      <c r="AU939" s="21"/>
      <c r="AV939" s="21"/>
      <c r="AW939" s="21"/>
      <c r="AX939" s="21"/>
      <c r="AY939" s="21"/>
      <c r="AZ939" s="21"/>
      <c r="BA939" s="21"/>
      <c r="BB939" s="21"/>
      <c r="BC939" s="21"/>
      <c r="BD939" s="21"/>
      <c r="BE939" s="21"/>
      <c r="BF939" s="21"/>
      <c r="BG939" s="21"/>
      <c r="BH939" s="21"/>
      <c r="BI939" s="21"/>
      <c r="BJ939" s="21"/>
      <c r="BK939" s="21"/>
      <c r="BL939" s="21"/>
      <c r="BM939" s="21"/>
      <c r="BN939" s="21"/>
      <c r="BO939" s="21"/>
      <c r="BP939" s="21"/>
      <c r="BQ939" s="21"/>
      <c r="BR939" s="21"/>
      <c r="BS939" s="21"/>
      <c r="BT939" s="21"/>
      <c r="BU939" s="21"/>
      <c r="BV939" s="21"/>
      <c r="BW939" s="21"/>
      <c r="BX939" s="21"/>
      <c r="BY939" s="21"/>
      <c r="BZ939" s="21"/>
      <c r="CA939" s="21"/>
    </row>
    <row r="940" spans="1:79" ht="15.75" customHeight="1" x14ac:dyDescent="0.2">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c r="AA940" s="21"/>
      <c r="AB940" s="21"/>
      <c r="AC940" s="21"/>
      <c r="AD940" s="21"/>
      <c r="AE940" s="21"/>
      <c r="AF940" s="21"/>
      <c r="AG940" s="21"/>
      <c r="AH940" s="21"/>
      <c r="AI940" s="21"/>
      <c r="AJ940" s="21"/>
      <c r="AK940" s="21"/>
      <c r="AL940" s="21"/>
      <c r="AM940" s="21"/>
      <c r="AN940" s="21"/>
      <c r="AO940" s="21"/>
      <c r="AP940" s="21"/>
      <c r="AQ940" s="21"/>
      <c r="AR940" s="21"/>
      <c r="AS940" s="21"/>
      <c r="AT940" s="21"/>
      <c r="AU940" s="21"/>
      <c r="AV940" s="21"/>
      <c r="AW940" s="21"/>
      <c r="AX940" s="21"/>
      <c r="AY940" s="21"/>
      <c r="AZ940" s="21"/>
      <c r="BA940" s="21"/>
      <c r="BB940" s="21"/>
      <c r="BC940" s="21"/>
      <c r="BD940" s="21"/>
      <c r="BE940" s="21"/>
      <c r="BF940" s="21"/>
      <c r="BG940" s="21"/>
      <c r="BH940" s="21"/>
      <c r="BI940" s="21"/>
      <c r="BJ940" s="21"/>
      <c r="BK940" s="21"/>
      <c r="BL940" s="21"/>
      <c r="BM940" s="21"/>
      <c r="BN940" s="21"/>
      <c r="BO940" s="21"/>
      <c r="BP940" s="21"/>
      <c r="BQ940" s="21"/>
      <c r="BR940" s="21"/>
      <c r="BS940" s="21"/>
      <c r="BT940" s="21"/>
      <c r="BU940" s="21"/>
      <c r="BV940" s="21"/>
      <c r="BW940" s="21"/>
      <c r="BX940" s="21"/>
      <c r="BY940" s="21"/>
      <c r="BZ940" s="21"/>
      <c r="CA940" s="21"/>
    </row>
    <row r="941" spans="1:79" ht="15.75" customHeight="1" x14ac:dyDescent="0.2">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c r="AA941" s="21"/>
      <c r="AB941" s="21"/>
      <c r="AC941" s="21"/>
      <c r="AD941" s="21"/>
      <c r="AE941" s="21"/>
      <c r="AF941" s="21"/>
      <c r="AG941" s="21"/>
      <c r="AH941" s="21"/>
      <c r="AI941" s="21"/>
      <c r="AJ941" s="21"/>
      <c r="AK941" s="21"/>
      <c r="AL941" s="21"/>
      <c r="AM941" s="21"/>
      <c r="AN941" s="21"/>
      <c r="AO941" s="21"/>
      <c r="AP941" s="21"/>
      <c r="AQ941" s="21"/>
      <c r="AR941" s="21"/>
      <c r="AS941" s="21"/>
      <c r="AT941" s="21"/>
      <c r="AU941" s="21"/>
      <c r="AV941" s="21"/>
      <c r="AW941" s="21"/>
      <c r="AX941" s="21"/>
      <c r="AY941" s="21"/>
      <c r="AZ941" s="21"/>
      <c r="BA941" s="21"/>
      <c r="BB941" s="21"/>
      <c r="BC941" s="21"/>
      <c r="BD941" s="21"/>
      <c r="BE941" s="21"/>
      <c r="BF941" s="21"/>
      <c r="BG941" s="21"/>
      <c r="BH941" s="21"/>
      <c r="BI941" s="21"/>
      <c r="BJ941" s="21"/>
      <c r="BK941" s="21"/>
      <c r="BL941" s="21"/>
      <c r="BM941" s="21"/>
      <c r="BN941" s="21"/>
      <c r="BO941" s="21"/>
      <c r="BP941" s="21"/>
      <c r="BQ941" s="21"/>
      <c r="BR941" s="21"/>
      <c r="BS941" s="21"/>
      <c r="BT941" s="21"/>
      <c r="BU941" s="21"/>
      <c r="BV941" s="21"/>
      <c r="BW941" s="21"/>
      <c r="BX941" s="21"/>
      <c r="BY941" s="21"/>
      <c r="BZ941" s="21"/>
      <c r="CA941" s="21"/>
    </row>
    <row r="942" spans="1:79" ht="15.75" customHeight="1" x14ac:dyDescent="0.2">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c r="AA942" s="21"/>
      <c r="AB942" s="21"/>
      <c r="AC942" s="21"/>
      <c r="AD942" s="21"/>
      <c r="AE942" s="21"/>
      <c r="AF942" s="21"/>
      <c r="AG942" s="21"/>
      <c r="AH942" s="21"/>
      <c r="AI942" s="21"/>
      <c r="AJ942" s="21"/>
      <c r="AK942" s="21"/>
      <c r="AL942" s="21"/>
      <c r="AM942" s="21"/>
      <c r="AN942" s="21"/>
      <c r="AO942" s="21"/>
      <c r="AP942" s="21"/>
      <c r="AQ942" s="21"/>
      <c r="AR942" s="21"/>
      <c r="AS942" s="21"/>
      <c r="AT942" s="21"/>
      <c r="AU942" s="21"/>
      <c r="AV942" s="21"/>
      <c r="AW942" s="21"/>
      <c r="AX942" s="21"/>
      <c r="AY942" s="21"/>
      <c r="AZ942" s="21"/>
      <c r="BA942" s="21"/>
      <c r="BB942" s="21"/>
      <c r="BC942" s="21"/>
      <c r="BD942" s="21"/>
      <c r="BE942" s="21"/>
      <c r="BF942" s="21"/>
      <c r="BG942" s="21"/>
      <c r="BH942" s="21"/>
      <c r="BI942" s="21"/>
      <c r="BJ942" s="21"/>
      <c r="BK942" s="21"/>
      <c r="BL942" s="21"/>
      <c r="BM942" s="21"/>
      <c r="BN942" s="21"/>
      <c r="BO942" s="21"/>
      <c r="BP942" s="21"/>
      <c r="BQ942" s="21"/>
      <c r="BR942" s="21"/>
      <c r="BS942" s="21"/>
      <c r="BT942" s="21"/>
      <c r="BU942" s="21"/>
      <c r="BV942" s="21"/>
      <c r="BW942" s="21"/>
      <c r="BX942" s="21"/>
      <c r="BY942" s="21"/>
      <c r="BZ942" s="21"/>
      <c r="CA942" s="21"/>
    </row>
    <row r="943" spans="1:79" ht="15.75" customHeight="1" x14ac:dyDescent="0.2">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c r="AL943" s="21"/>
      <c r="AM943" s="21"/>
      <c r="AN943" s="21"/>
      <c r="AO943" s="21"/>
      <c r="AP943" s="21"/>
      <c r="AQ943" s="21"/>
      <c r="AR943" s="21"/>
      <c r="AS943" s="21"/>
      <c r="AT943" s="21"/>
      <c r="AU943" s="21"/>
      <c r="AV943" s="21"/>
      <c r="AW943" s="21"/>
      <c r="AX943" s="21"/>
      <c r="AY943" s="21"/>
      <c r="AZ943" s="21"/>
      <c r="BA943" s="21"/>
      <c r="BB943" s="21"/>
      <c r="BC943" s="21"/>
      <c r="BD943" s="21"/>
      <c r="BE943" s="21"/>
      <c r="BF943" s="21"/>
      <c r="BG943" s="21"/>
      <c r="BH943" s="21"/>
      <c r="BI943" s="21"/>
      <c r="BJ943" s="21"/>
      <c r="BK943" s="21"/>
      <c r="BL943" s="21"/>
      <c r="BM943" s="21"/>
      <c r="BN943" s="21"/>
      <c r="BO943" s="21"/>
      <c r="BP943" s="21"/>
      <c r="BQ943" s="21"/>
      <c r="BR943" s="21"/>
      <c r="BS943" s="21"/>
      <c r="BT943" s="21"/>
      <c r="BU943" s="21"/>
      <c r="BV943" s="21"/>
      <c r="BW943" s="21"/>
      <c r="BX943" s="21"/>
      <c r="BY943" s="21"/>
      <c r="BZ943" s="21"/>
      <c r="CA943" s="21"/>
    </row>
    <row r="944" spans="1:79" ht="15.75" customHeight="1" x14ac:dyDescent="0.2">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1"/>
      <c r="AL944" s="21"/>
      <c r="AM944" s="21"/>
      <c r="AN944" s="21"/>
      <c r="AO944" s="21"/>
      <c r="AP944" s="21"/>
      <c r="AQ944" s="21"/>
      <c r="AR944" s="21"/>
      <c r="AS944" s="21"/>
      <c r="AT944" s="21"/>
      <c r="AU944" s="21"/>
      <c r="AV944" s="21"/>
      <c r="AW944" s="21"/>
      <c r="AX944" s="21"/>
      <c r="AY944" s="21"/>
      <c r="AZ944" s="21"/>
      <c r="BA944" s="21"/>
      <c r="BB944" s="21"/>
      <c r="BC944" s="21"/>
      <c r="BD944" s="21"/>
      <c r="BE944" s="21"/>
      <c r="BF944" s="21"/>
      <c r="BG944" s="21"/>
      <c r="BH944" s="21"/>
      <c r="BI944" s="21"/>
      <c r="BJ944" s="21"/>
      <c r="BK944" s="21"/>
      <c r="BL944" s="21"/>
      <c r="BM944" s="21"/>
      <c r="BN944" s="21"/>
      <c r="BO944" s="21"/>
      <c r="BP944" s="21"/>
      <c r="BQ944" s="21"/>
      <c r="BR944" s="21"/>
      <c r="BS944" s="21"/>
      <c r="BT944" s="21"/>
      <c r="BU944" s="21"/>
      <c r="BV944" s="21"/>
      <c r="BW944" s="21"/>
      <c r="BX944" s="21"/>
      <c r="BY944" s="21"/>
      <c r="BZ944" s="21"/>
      <c r="CA944" s="21"/>
    </row>
    <row r="945" spans="1:79" ht="15.75" customHeight="1" x14ac:dyDescent="0.2">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K945" s="21"/>
      <c r="AL945" s="21"/>
      <c r="AM945" s="21"/>
      <c r="AN945" s="21"/>
      <c r="AO945" s="21"/>
      <c r="AP945" s="21"/>
      <c r="AQ945" s="21"/>
      <c r="AR945" s="21"/>
      <c r="AS945" s="21"/>
      <c r="AT945" s="21"/>
      <c r="AU945" s="21"/>
      <c r="AV945" s="21"/>
      <c r="AW945" s="21"/>
      <c r="AX945" s="21"/>
      <c r="AY945" s="21"/>
      <c r="AZ945" s="21"/>
      <c r="BA945" s="21"/>
      <c r="BB945" s="21"/>
      <c r="BC945" s="21"/>
      <c r="BD945" s="21"/>
      <c r="BE945" s="21"/>
      <c r="BF945" s="21"/>
      <c r="BG945" s="21"/>
      <c r="BH945" s="21"/>
      <c r="BI945" s="21"/>
      <c r="BJ945" s="21"/>
      <c r="BK945" s="21"/>
      <c r="BL945" s="21"/>
      <c r="BM945" s="21"/>
      <c r="BN945" s="21"/>
      <c r="BO945" s="21"/>
      <c r="BP945" s="21"/>
      <c r="BQ945" s="21"/>
      <c r="BR945" s="21"/>
      <c r="BS945" s="21"/>
      <c r="BT945" s="21"/>
      <c r="BU945" s="21"/>
      <c r="BV945" s="21"/>
      <c r="BW945" s="21"/>
      <c r="BX945" s="21"/>
      <c r="BY945" s="21"/>
      <c r="BZ945" s="21"/>
      <c r="CA945" s="21"/>
    </row>
    <row r="946" spans="1:79" ht="15.75" customHeight="1" x14ac:dyDescent="0.2">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c r="AA946" s="21"/>
      <c r="AB946" s="21"/>
      <c r="AC946" s="21"/>
      <c r="AD946" s="21"/>
      <c r="AE946" s="21"/>
      <c r="AF946" s="21"/>
      <c r="AG946" s="21"/>
      <c r="AH946" s="21"/>
      <c r="AI946" s="21"/>
      <c r="AJ946" s="21"/>
      <c r="AK946" s="21"/>
      <c r="AL946" s="21"/>
      <c r="AM946" s="21"/>
      <c r="AN946" s="21"/>
      <c r="AO946" s="21"/>
      <c r="AP946" s="21"/>
      <c r="AQ946" s="21"/>
      <c r="AR946" s="21"/>
      <c r="AS946" s="21"/>
      <c r="AT946" s="21"/>
      <c r="AU946" s="21"/>
      <c r="AV946" s="21"/>
      <c r="AW946" s="21"/>
      <c r="AX946" s="21"/>
      <c r="AY946" s="21"/>
      <c r="AZ946" s="21"/>
      <c r="BA946" s="21"/>
      <c r="BB946" s="21"/>
      <c r="BC946" s="21"/>
      <c r="BD946" s="21"/>
      <c r="BE946" s="21"/>
      <c r="BF946" s="21"/>
      <c r="BG946" s="21"/>
      <c r="BH946" s="21"/>
      <c r="BI946" s="21"/>
      <c r="BJ946" s="21"/>
      <c r="BK946" s="21"/>
      <c r="BL946" s="21"/>
      <c r="BM946" s="21"/>
      <c r="BN946" s="21"/>
      <c r="BO946" s="21"/>
      <c r="BP946" s="21"/>
      <c r="BQ946" s="21"/>
      <c r="BR946" s="21"/>
      <c r="BS946" s="21"/>
      <c r="BT946" s="21"/>
      <c r="BU946" s="21"/>
      <c r="BV946" s="21"/>
      <c r="BW946" s="21"/>
      <c r="BX946" s="21"/>
      <c r="BY946" s="21"/>
      <c r="BZ946" s="21"/>
      <c r="CA946" s="21"/>
    </row>
    <row r="947" spans="1:79" ht="15.75" customHeight="1" x14ac:dyDescent="0.2">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c r="AA947" s="21"/>
      <c r="AB947" s="21"/>
      <c r="AC947" s="21"/>
      <c r="AD947" s="21"/>
      <c r="AE947" s="21"/>
      <c r="AF947" s="21"/>
      <c r="AG947" s="21"/>
      <c r="AH947" s="21"/>
      <c r="AI947" s="21"/>
      <c r="AJ947" s="21"/>
      <c r="AK947" s="21"/>
      <c r="AL947" s="21"/>
      <c r="AM947" s="21"/>
      <c r="AN947" s="21"/>
      <c r="AO947" s="21"/>
      <c r="AP947" s="21"/>
      <c r="AQ947" s="21"/>
      <c r="AR947" s="21"/>
      <c r="AS947" s="21"/>
      <c r="AT947" s="21"/>
      <c r="AU947" s="21"/>
      <c r="AV947" s="21"/>
      <c r="AW947" s="21"/>
      <c r="AX947" s="21"/>
      <c r="AY947" s="21"/>
      <c r="AZ947" s="21"/>
      <c r="BA947" s="21"/>
      <c r="BB947" s="21"/>
      <c r="BC947" s="21"/>
      <c r="BD947" s="21"/>
      <c r="BE947" s="21"/>
      <c r="BF947" s="21"/>
      <c r="BG947" s="21"/>
      <c r="BH947" s="21"/>
      <c r="BI947" s="21"/>
      <c r="BJ947" s="21"/>
      <c r="BK947" s="21"/>
      <c r="BL947" s="21"/>
      <c r="BM947" s="21"/>
      <c r="BN947" s="21"/>
      <c r="BO947" s="21"/>
      <c r="BP947" s="21"/>
      <c r="BQ947" s="21"/>
      <c r="BR947" s="21"/>
      <c r="BS947" s="21"/>
      <c r="BT947" s="21"/>
      <c r="BU947" s="21"/>
      <c r="BV947" s="21"/>
      <c r="BW947" s="21"/>
      <c r="BX947" s="21"/>
      <c r="BY947" s="21"/>
      <c r="BZ947" s="21"/>
      <c r="CA947" s="21"/>
    </row>
    <row r="948" spans="1:79" ht="15.75" customHeight="1" x14ac:dyDescent="0.2">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c r="AA948" s="21"/>
      <c r="AB948" s="21"/>
      <c r="AC948" s="21"/>
      <c r="AD948" s="21"/>
      <c r="AE948" s="21"/>
      <c r="AF948" s="21"/>
      <c r="AG948" s="21"/>
      <c r="AH948" s="21"/>
      <c r="AI948" s="21"/>
      <c r="AJ948" s="21"/>
      <c r="AK948" s="21"/>
      <c r="AL948" s="21"/>
      <c r="AM948" s="21"/>
      <c r="AN948" s="21"/>
      <c r="AO948" s="21"/>
      <c r="AP948" s="21"/>
      <c r="AQ948" s="21"/>
      <c r="AR948" s="21"/>
      <c r="AS948" s="21"/>
      <c r="AT948" s="21"/>
      <c r="AU948" s="21"/>
      <c r="AV948" s="21"/>
      <c r="AW948" s="21"/>
      <c r="AX948" s="21"/>
      <c r="AY948" s="21"/>
      <c r="AZ948" s="21"/>
      <c r="BA948" s="21"/>
      <c r="BB948" s="21"/>
      <c r="BC948" s="21"/>
      <c r="BD948" s="21"/>
      <c r="BE948" s="21"/>
      <c r="BF948" s="21"/>
      <c r="BG948" s="21"/>
      <c r="BH948" s="21"/>
      <c r="BI948" s="21"/>
      <c r="BJ948" s="21"/>
      <c r="BK948" s="21"/>
      <c r="BL948" s="21"/>
      <c r="BM948" s="21"/>
      <c r="BN948" s="21"/>
      <c r="BO948" s="21"/>
      <c r="BP948" s="21"/>
      <c r="BQ948" s="21"/>
      <c r="BR948" s="21"/>
      <c r="BS948" s="21"/>
      <c r="BT948" s="21"/>
      <c r="BU948" s="21"/>
      <c r="BV948" s="21"/>
      <c r="BW948" s="21"/>
      <c r="BX948" s="21"/>
      <c r="BY948" s="21"/>
      <c r="BZ948" s="21"/>
      <c r="CA948" s="21"/>
    </row>
    <row r="949" spans="1:79" ht="15.75" customHeight="1" x14ac:dyDescent="0.2">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c r="AA949" s="21"/>
      <c r="AB949" s="21"/>
      <c r="AC949" s="21"/>
      <c r="AD949" s="21"/>
      <c r="AE949" s="21"/>
      <c r="AF949" s="21"/>
      <c r="AG949" s="21"/>
      <c r="AH949" s="21"/>
      <c r="AI949" s="21"/>
      <c r="AJ949" s="21"/>
      <c r="AK949" s="21"/>
      <c r="AL949" s="21"/>
      <c r="AM949" s="21"/>
      <c r="AN949" s="21"/>
      <c r="AO949" s="21"/>
      <c r="AP949" s="21"/>
      <c r="AQ949" s="21"/>
      <c r="AR949" s="21"/>
      <c r="AS949" s="21"/>
      <c r="AT949" s="21"/>
      <c r="AU949" s="21"/>
      <c r="AV949" s="21"/>
      <c r="AW949" s="21"/>
      <c r="AX949" s="21"/>
      <c r="AY949" s="21"/>
      <c r="AZ949" s="21"/>
      <c r="BA949" s="21"/>
      <c r="BB949" s="21"/>
      <c r="BC949" s="21"/>
      <c r="BD949" s="21"/>
      <c r="BE949" s="21"/>
      <c r="BF949" s="21"/>
      <c r="BG949" s="21"/>
      <c r="BH949" s="21"/>
      <c r="BI949" s="21"/>
      <c r="BJ949" s="21"/>
      <c r="BK949" s="21"/>
      <c r="BL949" s="21"/>
      <c r="BM949" s="21"/>
      <c r="BN949" s="21"/>
      <c r="BO949" s="21"/>
      <c r="BP949" s="21"/>
      <c r="BQ949" s="21"/>
      <c r="BR949" s="21"/>
      <c r="BS949" s="21"/>
      <c r="BT949" s="21"/>
      <c r="BU949" s="21"/>
      <c r="BV949" s="21"/>
      <c r="BW949" s="21"/>
      <c r="BX949" s="21"/>
      <c r="BY949" s="21"/>
      <c r="BZ949" s="21"/>
      <c r="CA949" s="21"/>
    </row>
    <row r="950" spans="1:79" ht="15.75" customHeight="1" x14ac:dyDescent="0.2">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c r="AA950" s="21"/>
      <c r="AB950" s="21"/>
      <c r="AC950" s="21"/>
      <c r="AD950" s="21"/>
      <c r="AE950" s="21"/>
      <c r="AF950" s="21"/>
      <c r="AG950" s="21"/>
      <c r="AH950" s="21"/>
      <c r="AI950" s="21"/>
      <c r="AJ950" s="21"/>
      <c r="AK950" s="21"/>
      <c r="AL950" s="21"/>
      <c r="AM950" s="21"/>
      <c r="AN950" s="21"/>
      <c r="AO950" s="21"/>
      <c r="AP950" s="21"/>
      <c r="AQ950" s="21"/>
      <c r="AR950" s="21"/>
      <c r="AS950" s="21"/>
      <c r="AT950" s="21"/>
      <c r="AU950" s="21"/>
      <c r="AV950" s="21"/>
      <c r="AW950" s="21"/>
      <c r="AX950" s="21"/>
      <c r="AY950" s="21"/>
      <c r="AZ950" s="21"/>
      <c r="BA950" s="21"/>
      <c r="BB950" s="21"/>
      <c r="BC950" s="21"/>
      <c r="BD950" s="21"/>
      <c r="BE950" s="21"/>
      <c r="BF950" s="21"/>
      <c r="BG950" s="21"/>
      <c r="BH950" s="21"/>
      <c r="BI950" s="21"/>
      <c r="BJ950" s="21"/>
      <c r="BK950" s="21"/>
      <c r="BL950" s="21"/>
      <c r="BM950" s="21"/>
      <c r="BN950" s="21"/>
      <c r="BO950" s="21"/>
      <c r="BP950" s="21"/>
      <c r="BQ950" s="21"/>
      <c r="BR950" s="21"/>
      <c r="BS950" s="21"/>
      <c r="BT950" s="21"/>
      <c r="BU950" s="21"/>
      <c r="BV950" s="21"/>
      <c r="BW950" s="21"/>
      <c r="BX950" s="21"/>
      <c r="BY950" s="21"/>
      <c r="BZ950" s="21"/>
      <c r="CA950" s="21"/>
    </row>
    <row r="951" spans="1:79" ht="15.75" customHeight="1" x14ac:dyDescent="0.2">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c r="AA951" s="21"/>
      <c r="AB951" s="21"/>
      <c r="AC951" s="21"/>
      <c r="AD951" s="21"/>
      <c r="AE951" s="21"/>
      <c r="AF951" s="21"/>
      <c r="AG951" s="21"/>
      <c r="AH951" s="21"/>
      <c r="AI951" s="21"/>
      <c r="AJ951" s="21"/>
      <c r="AK951" s="21"/>
      <c r="AL951" s="21"/>
      <c r="AM951" s="21"/>
      <c r="AN951" s="21"/>
      <c r="AO951" s="21"/>
      <c r="AP951" s="21"/>
      <c r="AQ951" s="21"/>
      <c r="AR951" s="21"/>
      <c r="AS951" s="21"/>
      <c r="AT951" s="21"/>
      <c r="AU951" s="21"/>
      <c r="AV951" s="21"/>
      <c r="AW951" s="21"/>
      <c r="AX951" s="21"/>
      <c r="AY951" s="21"/>
      <c r="AZ951" s="21"/>
      <c r="BA951" s="21"/>
      <c r="BB951" s="21"/>
      <c r="BC951" s="21"/>
      <c r="BD951" s="21"/>
      <c r="BE951" s="21"/>
      <c r="BF951" s="21"/>
      <c r="BG951" s="21"/>
      <c r="BH951" s="21"/>
      <c r="BI951" s="21"/>
      <c r="BJ951" s="21"/>
      <c r="BK951" s="21"/>
      <c r="BL951" s="21"/>
      <c r="BM951" s="21"/>
      <c r="BN951" s="21"/>
      <c r="BO951" s="21"/>
      <c r="BP951" s="21"/>
      <c r="BQ951" s="21"/>
      <c r="BR951" s="21"/>
      <c r="BS951" s="21"/>
      <c r="BT951" s="21"/>
      <c r="BU951" s="21"/>
      <c r="BV951" s="21"/>
      <c r="BW951" s="21"/>
      <c r="BX951" s="21"/>
      <c r="BY951" s="21"/>
      <c r="BZ951" s="21"/>
      <c r="CA951" s="21"/>
    </row>
    <row r="952" spans="1:79" ht="15.75" customHeight="1" x14ac:dyDescent="0.2">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c r="AA952" s="21"/>
      <c r="AB952" s="21"/>
      <c r="AC952" s="21"/>
      <c r="AD952" s="21"/>
      <c r="AE952" s="21"/>
      <c r="AF952" s="21"/>
      <c r="AG952" s="21"/>
      <c r="AH952" s="21"/>
      <c r="AI952" s="21"/>
      <c r="AJ952" s="21"/>
      <c r="AK952" s="21"/>
      <c r="AL952" s="21"/>
      <c r="AM952" s="21"/>
      <c r="AN952" s="21"/>
      <c r="AO952" s="21"/>
      <c r="AP952" s="21"/>
      <c r="AQ952" s="21"/>
      <c r="AR952" s="21"/>
      <c r="AS952" s="21"/>
      <c r="AT952" s="21"/>
      <c r="AU952" s="21"/>
      <c r="AV952" s="21"/>
      <c r="AW952" s="21"/>
      <c r="AX952" s="21"/>
      <c r="AY952" s="21"/>
      <c r="AZ952" s="21"/>
      <c r="BA952" s="21"/>
      <c r="BB952" s="21"/>
      <c r="BC952" s="21"/>
      <c r="BD952" s="21"/>
      <c r="BE952" s="21"/>
      <c r="BF952" s="21"/>
      <c r="BG952" s="21"/>
      <c r="BH952" s="21"/>
      <c r="BI952" s="21"/>
      <c r="BJ952" s="21"/>
      <c r="BK952" s="21"/>
      <c r="BL952" s="21"/>
      <c r="BM952" s="21"/>
      <c r="BN952" s="21"/>
      <c r="BO952" s="21"/>
      <c r="BP952" s="21"/>
      <c r="BQ952" s="21"/>
      <c r="BR952" s="21"/>
      <c r="BS952" s="21"/>
      <c r="BT952" s="21"/>
      <c r="BU952" s="21"/>
      <c r="BV952" s="21"/>
      <c r="BW952" s="21"/>
      <c r="BX952" s="21"/>
      <c r="BY952" s="21"/>
      <c r="BZ952" s="21"/>
      <c r="CA952" s="21"/>
    </row>
    <row r="953" spans="1:79" ht="15.75" customHeight="1" x14ac:dyDescent="0.2">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c r="AA953" s="21"/>
      <c r="AB953" s="21"/>
      <c r="AC953" s="21"/>
      <c r="AD953" s="21"/>
      <c r="AE953" s="21"/>
      <c r="AF953" s="21"/>
      <c r="AG953" s="21"/>
      <c r="AH953" s="21"/>
      <c r="AI953" s="21"/>
      <c r="AJ953" s="21"/>
      <c r="AK953" s="21"/>
      <c r="AL953" s="21"/>
      <c r="AM953" s="21"/>
      <c r="AN953" s="21"/>
      <c r="AO953" s="21"/>
      <c r="AP953" s="21"/>
      <c r="AQ953" s="21"/>
      <c r="AR953" s="21"/>
      <c r="AS953" s="21"/>
      <c r="AT953" s="21"/>
      <c r="AU953" s="21"/>
      <c r="AV953" s="21"/>
      <c r="AW953" s="21"/>
      <c r="AX953" s="21"/>
      <c r="AY953" s="21"/>
      <c r="AZ953" s="21"/>
      <c r="BA953" s="21"/>
      <c r="BB953" s="21"/>
      <c r="BC953" s="21"/>
      <c r="BD953" s="21"/>
      <c r="BE953" s="21"/>
      <c r="BF953" s="21"/>
      <c r="BG953" s="21"/>
      <c r="BH953" s="21"/>
      <c r="BI953" s="21"/>
      <c r="BJ953" s="21"/>
      <c r="BK953" s="21"/>
      <c r="BL953" s="21"/>
      <c r="BM953" s="21"/>
      <c r="BN953" s="21"/>
      <c r="BO953" s="21"/>
      <c r="BP953" s="21"/>
      <c r="BQ953" s="21"/>
      <c r="BR953" s="21"/>
      <c r="BS953" s="21"/>
      <c r="BT953" s="21"/>
      <c r="BU953" s="21"/>
      <c r="BV953" s="21"/>
      <c r="BW953" s="21"/>
      <c r="BX953" s="21"/>
      <c r="BY953" s="21"/>
      <c r="BZ953" s="21"/>
      <c r="CA953" s="21"/>
    </row>
    <row r="954" spans="1:79" ht="15.75" customHeight="1" x14ac:dyDescent="0.2">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c r="AA954" s="21"/>
      <c r="AB954" s="21"/>
      <c r="AC954" s="21"/>
      <c r="AD954" s="21"/>
      <c r="AE954" s="21"/>
      <c r="AF954" s="21"/>
      <c r="AG954" s="21"/>
      <c r="AH954" s="21"/>
      <c r="AI954" s="21"/>
      <c r="AJ954" s="21"/>
      <c r="AK954" s="21"/>
      <c r="AL954" s="21"/>
      <c r="AM954" s="21"/>
      <c r="AN954" s="21"/>
      <c r="AO954" s="21"/>
      <c r="AP954" s="21"/>
      <c r="AQ954" s="21"/>
      <c r="AR954" s="21"/>
      <c r="AS954" s="21"/>
      <c r="AT954" s="21"/>
      <c r="AU954" s="21"/>
      <c r="AV954" s="21"/>
      <c r="AW954" s="21"/>
      <c r="AX954" s="21"/>
      <c r="AY954" s="21"/>
      <c r="AZ954" s="21"/>
      <c r="BA954" s="21"/>
      <c r="BB954" s="21"/>
      <c r="BC954" s="21"/>
      <c r="BD954" s="21"/>
      <c r="BE954" s="21"/>
      <c r="BF954" s="21"/>
      <c r="BG954" s="21"/>
      <c r="BH954" s="21"/>
      <c r="BI954" s="21"/>
      <c r="BJ954" s="21"/>
      <c r="BK954" s="21"/>
      <c r="BL954" s="21"/>
      <c r="BM954" s="21"/>
      <c r="BN954" s="21"/>
      <c r="BO954" s="21"/>
      <c r="BP954" s="21"/>
      <c r="BQ954" s="21"/>
      <c r="BR954" s="21"/>
      <c r="BS954" s="21"/>
      <c r="BT954" s="21"/>
      <c r="BU954" s="21"/>
      <c r="BV954" s="21"/>
      <c r="BW954" s="21"/>
      <c r="BX954" s="21"/>
      <c r="BY954" s="21"/>
      <c r="BZ954" s="21"/>
      <c r="CA954" s="21"/>
    </row>
    <row r="955" spans="1:79" ht="15.75" customHeight="1" x14ac:dyDescent="0.2">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c r="AA955" s="21"/>
      <c r="AB955" s="21"/>
      <c r="AC955" s="21"/>
      <c r="AD955" s="21"/>
      <c r="AE955" s="21"/>
      <c r="AF955" s="21"/>
      <c r="AG955" s="21"/>
      <c r="AH955" s="21"/>
      <c r="AI955" s="21"/>
      <c r="AJ955" s="21"/>
      <c r="AK955" s="21"/>
      <c r="AL955" s="21"/>
      <c r="AM955" s="21"/>
      <c r="AN955" s="21"/>
      <c r="AO955" s="21"/>
      <c r="AP955" s="21"/>
      <c r="AQ955" s="21"/>
      <c r="AR955" s="21"/>
      <c r="AS955" s="21"/>
      <c r="AT955" s="21"/>
      <c r="AU955" s="21"/>
      <c r="AV955" s="21"/>
      <c r="AW955" s="21"/>
      <c r="AX955" s="21"/>
      <c r="AY955" s="21"/>
      <c r="AZ955" s="21"/>
      <c r="BA955" s="21"/>
      <c r="BB955" s="21"/>
      <c r="BC955" s="21"/>
      <c r="BD955" s="21"/>
      <c r="BE955" s="21"/>
      <c r="BF955" s="21"/>
      <c r="BG955" s="21"/>
      <c r="BH955" s="21"/>
      <c r="BI955" s="21"/>
      <c r="BJ955" s="21"/>
      <c r="BK955" s="21"/>
      <c r="BL955" s="21"/>
      <c r="BM955" s="21"/>
      <c r="BN955" s="21"/>
      <c r="BO955" s="21"/>
      <c r="BP955" s="21"/>
      <c r="BQ955" s="21"/>
      <c r="BR955" s="21"/>
      <c r="BS955" s="21"/>
      <c r="BT955" s="21"/>
      <c r="BU955" s="21"/>
      <c r="BV955" s="21"/>
      <c r="BW955" s="21"/>
      <c r="BX955" s="21"/>
      <c r="BY955" s="21"/>
      <c r="BZ955" s="21"/>
      <c r="CA955" s="21"/>
    </row>
    <row r="956" spans="1:79" ht="15.75" customHeight="1" x14ac:dyDescent="0.2">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c r="AA956" s="21"/>
      <c r="AB956" s="21"/>
      <c r="AC956" s="21"/>
      <c r="AD956" s="21"/>
      <c r="AE956" s="21"/>
      <c r="AF956" s="21"/>
      <c r="AG956" s="21"/>
      <c r="AH956" s="21"/>
      <c r="AI956" s="21"/>
      <c r="AJ956" s="21"/>
      <c r="AK956" s="21"/>
      <c r="AL956" s="21"/>
      <c r="AM956" s="21"/>
      <c r="AN956" s="21"/>
      <c r="AO956" s="21"/>
      <c r="AP956" s="21"/>
      <c r="AQ956" s="21"/>
      <c r="AR956" s="21"/>
      <c r="AS956" s="21"/>
      <c r="AT956" s="21"/>
      <c r="AU956" s="21"/>
      <c r="AV956" s="21"/>
      <c r="AW956" s="21"/>
      <c r="AX956" s="21"/>
      <c r="AY956" s="21"/>
      <c r="AZ956" s="21"/>
      <c r="BA956" s="21"/>
      <c r="BB956" s="21"/>
      <c r="BC956" s="21"/>
      <c r="BD956" s="21"/>
      <c r="BE956" s="21"/>
      <c r="BF956" s="21"/>
      <c r="BG956" s="21"/>
      <c r="BH956" s="21"/>
      <c r="BI956" s="21"/>
      <c r="BJ956" s="21"/>
      <c r="BK956" s="21"/>
      <c r="BL956" s="21"/>
      <c r="BM956" s="21"/>
      <c r="BN956" s="21"/>
      <c r="BO956" s="21"/>
      <c r="BP956" s="21"/>
      <c r="BQ956" s="21"/>
      <c r="BR956" s="21"/>
      <c r="BS956" s="21"/>
      <c r="BT956" s="21"/>
      <c r="BU956" s="21"/>
      <c r="BV956" s="21"/>
      <c r="BW956" s="21"/>
      <c r="BX956" s="21"/>
      <c r="BY956" s="21"/>
      <c r="BZ956" s="21"/>
      <c r="CA956" s="21"/>
    </row>
    <row r="957" spans="1:79" ht="15.75" customHeight="1" x14ac:dyDescent="0.2">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L957" s="21"/>
      <c r="AM957" s="21"/>
      <c r="AN957" s="21"/>
      <c r="AO957" s="21"/>
      <c r="AP957" s="21"/>
      <c r="AQ957" s="21"/>
      <c r="AR957" s="21"/>
      <c r="AS957" s="21"/>
      <c r="AT957" s="21"/>
      <c r="AU957" s="21"/>
      <c r="AV957" s="21"/>
      <c r="AW957" s="21"/>
      <c r="AX957" s="21"/>
      <c r="AY957" s="21"/>
      <c r="AZ957" s="21"/>
      <c r="BA957" s="21"/>
      <c r="BB957" s="21"/>
      <c r="BC957" s="21"/>
      <c r="BD957" s="21"/>
      <c r="BE957" s="21"/>
      <c r="BF957" s="21"/>
      <c r="BG957" s="21"/>
      <c r="BH957" s="21"/>
      <c r="BI957" s="21"/>
      <c r="BJ957" s="21"/>
      <c r="BK957" s="21"/>
      <c r="BL957" s="21"/>
      <c r="BM957" s="21"/>
      <c r="BN957" s="21"/>
      <c r="BO957" s="21"/>
      <c r="BP957" s="21"/>
      <c r="BQ957" s="21"/>
      <c r="BR957" s="21"/>
      <c r="BS957" s="21"/>
      <c r="BT957" s="21"/>
      <c r="BU957" s="21"/>
      <c r="BV957" s="21"/>
      <c r="BW957" s="21"/>
      <c r="BX957" s="21"/>
      <c r="BY957" s="21"/>
      <c r="BZ957" s="21"/>
      <c r="CA957" s="21"/>
    </row>
    <row r="958" spans="1:79" ht="15.75" customHeight="1" x14ac:dyDescent="0.2">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21"/>
      <c r="AM958" s="21"/>
      <c r="AN958" s="21"/>
      <c r="AO958" s="21"/>
      <c r="AP958" s="21"/>
      <c r="AQ958" s="21"/>
      <c r="AR958" s="21"/>
      <c r="AS958" s="21"/>
      <c r="AT958" s="21"/>
      <c r="AU958" s="21"/>
      <c r="AV958" s="21"/>
      <c r="AW958" s="21"/>
      <c r="AX958" s="21"/>
      <c r="AY958" s="21"/>
      <c r="AZ958" s="21"/>
      <c r="BA958" s="21"/>
      <c r="BB958" s="21"/>
      <c r="BC958" s="21"/>
      <c r="BD958" s="21"/>
      <c r="BE958" s="21"/>
      <c r="BF958" s="21"/>
      <c r="BG958" s="21"/>
      <c r="BH958" s="21"/>
      <c r="BI958" s="21"/>
      <c r="BJ958" s="21"/>
      <c r="BK958" s="21"/>
      <c r="BL958" s="21"/>
      <c r="BM958" s="21"/>
      <c r="BN958" s="21"/>
      <c r="BO958" s="21"/>
      <c r="BP958" s="21"/>
      <c r="BQ958" s="21"/>
      <c r="BR958" s="21"/>
      <c r="BS958" s="21"/>
      <c r="BT958" s="21"/>
      <c r="BU958" s="21"/>
      <c r="BV958" s="21"/>
      <c r="BW958" s="21"/>
      <c r="BX958" s="21"/>
      <c r="BY958" s="21"/>
      <c r="BZ958" s="21"/>
      <c r="CA958" s="21"/>
    </row>
    <row r="959" spans="1:79" ht="15.75" customHeight="1" x14ac:dyDescent="0.2">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21"/>
      <c r="AL959" s="21"/>
      <c r="AM959" s="21"/>
      <c r="AN959" s="21"/>
      <c r="AO959" s="21"/>
      <c r="AP959" s="21"/>
      <c r="AQ959" s="21"/>
      <c r="AR959" s="21"/>
      <c r="AS959" s="21"/>
      <c r="AT959" s="21"/>
      <c r="AU959" s="21"/>
      <c r="AV959" s="21"/>
      <c r="AW959" s="21"/>
      <c r="AX959" s="21"/>
      <c r="AY959" s="21"/>
      <c r="AZ959" s="21"/>
      <c r="BA959" s="21"/>
      <c r="BB959" s="21"/>
      <c r="BC959" s="21"/>
      <c r="BD959" s="21"/>
      <c r="BE959" s="21"/>
      <c r="BF959" s="21"/>
      <c r="BG959" s="21"/>
      <c r="BH959" s="21"/>
      <c r="BI959" s="21"/>
      <c r="BJ959" s="21"/>
      <c r="BK959" s="21"/>
      <c r="BL959" s="21"/>
      <c r="BM959" s="21"/>
      <c r="BN959" s="21"/>
      <c r="BO959" s="21"/>
      <c r="BP959" s="21"/>
      <c r="BQ959" s="21"/>
      <c r="BR959" s="21"/>
      <c r="BS959" s="21"/>
      <c r="BT959" s="21"/>
      <c r="BU959" s="21"/>
      <c r="BV959" s="21"/>
      <c r="BW959" s="21"/>
      <c r="BX959" s="21"/>
      <c r="BY959" s="21"/>
      <c r="BZ959" s="21"/>
      <c r="CA959" s="21"/>
    </row>
    <row r="960" spans="1:79" ht="15.75" customHeight="1" x14ac:dyDescent="0.2">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c r="AA960" s="21"/>
      <c r="AB960" s="21"/>
      <c r="AC960" s="21"/>
      <c r="AD960" s="21"/>
      <c r="AE960" s="21"/>
      <c r="AF960" s="21"/>
      <c r="AG960" s="21"/>
      <c r="AH960" s="21"/>
      <c r="AI960" s="21"/>
      <c r="AJ960" s="21"/>
      <c r="AK960" s="21"/>
      <c r="AL960" s="21"/>
      <c r="AM960" s="21"/>
      <c r="AN960" s="21"/>
      <c r="AO960" s="21"/>
      <c r="AP960" s="21"/>
      <c r="AQ960" s="21"/>
      <c r="AR960" s="21"/>
      <c r="AS960" s="21"/>
      <c r="AT960" s="21"/>
      <c r="AU960" s="21"/>
      <c r="AV960" s="21"/>
      <c r="AW960" s="21"/>
      <c r="AX960" s="21"/>
      <c r="AY960" s="21"/>
      <c r="AZ960" s="21"/>
      <c r="BA960" s="21"/>
      <c r="BB960" s="21"/>
      <c r="BC960" s="21"/>
      <c r="BD960" s="21"/>
      <c r="BE960" s="21"/>
      <c r="BF960" s="21"/>
      <c r="BG960" s="21"/>
      <c r="BH960" s="21"/>
      <c r="BI960" s="21"/>
      <c r="BJ960" s="21"/>
      <c r="BK960" s="21"/>
      <c r="BL960" s="21"/>
      <c r="BM960" s="21"/>
      <c r="BN960" s="21"/>
      <c r="BO960" s="21"/>
      <c r="BP960" s="21"/>
      <c r="BQ960" s="21"/>
      <c r="BR960" s="21"/>
      <c r="BS960" s="21"/>
      <c r="BT960" s="21"/>
      <c r="BU960" s="21"/>
      <c r="BV960" s="21"/>
      <c r="BW960" s="21"/>
      <c r="BX960" s="21"/>
      <c r="BY960" s="21"/>
      <c r="BZ960" s="21"/>
      <c r="CA960" s="21"/>
    </row>
    <row r="961" spans="1:79" ht="15.75" customHeight="1" x14ac:dyDescent="0.2">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c r="AA961" s="21"/>
      <c r="AB961" s="21"/>
      <c r="AC961" s="21"/>
      <c r="AD961" s="21"/>
      <c r="AE961" s="21"/>
      <c r="AF961" s="21"/>
      <c r="AG961" s="21"/>
      <c r="AH961" s="21"/>
      <c r="AI961" s="21"/>
      <c r="AJ961" s="21"/>
      <c r="AK961" s="21"/>
      <c r="AL961" s="21"/>
      <c r="AM961" s="21"/>
      <c r="AN961" s="21"/>
      <c r="AO961" s="21"/>
      <c r="AP961" s="21"/>
      <c r="AQ961" s="21"/>
      <c r="AR961" s="21"/>
      <c r="AS961" s="21"/>
      <c r="AT961" s="21"/>
      <c r="AU961" s="21"/>
      <c r="AV961" s="21"/>
      <c r="AW961" s="21"/>
      <c r="AX961" s="21"/>
      <c r="AY961" s="21"/>
      <c r="AZ961" s="21"/>
      <c r="BA961" s="21"/>
      <c r="BB961" s="21"/>
      <c r="BC961" s="21"/>
      <c r="BD961" s="21"/>
      <c r="BE961" s="21"/>
      <c r="BF961" s="21"/>
      <c r="BG961" s="21"/>
      <c r="BH961" s="21"/>
      <c r="BI961" s="21"/>
      <c r="BJ961" s="21"/>
      <c r="BK961" s="21"/>
      <c r="BL961" s="21"/>
      <c r="BM961" s="21"/>
      <c r="BN961" s="21"/>
      <c r="BO961" s="21"/>
      <c r="BP961" s="21"/>
      <c r="BQ961" s="21"/>
      <c r="BR961" s="21"/>
      <c r="BS961" s="21"/>
      <c r="BT961" s="21"/>
      <c r="BU961" s="21"/>
      <c r="BV961" s="21"/>
      <c r="BW961" s="21"/>
      <c r="BX961" s="21"/>
      <c r="BY961" s="21"/>
      <c r="BZ961" s="21"/>
      <c r="CA961" s="21"/>
    </row>
    <row r="962" spans="1:79" ht="15.75" customHeight="1" x14ac:dyDescent="0.2">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c r="AA962" s="21"/>
      <c r="AB962" s="21"/>
      <c r="AC962" s="21"/>
      <c r="AD962" s="21"/>
      <c r="AE962" s="21"/>
      <c r="AF962" s="21"/>
      <c r="AG962" s="21"/>
      <c r="AH962" s="21"/>
      <c r="AI962" s="21"/>
      <c r="AJ962" s="21"/>
      <c r="AK962" s="21"/>
      <c r="AL962" s="21"/>
      <c r="AM962" s="21"/>
      <c r="AN962" s="21"/>
      <c r="AO962" s="21"/>
      <c r="AP962" s="21"/>
      <c r="AQ962" s="21"/>
      <c r="AR962" s="21"/>
      <c r="AS962" s="21"/>
      <c r="AT962" s="21"/>
      <c r="AU962" s="21"/>
      <c r="AV962" s="21"/>
      <c r="AW962" s="21"/>
      <c r="AX962" s="21"/>
      <c r="AY962" s="21"/>
      <c r="AZ962" s="21"/>
      <c r="BA962" s="21"/>
      <c r="BB962" s="21"/>
      <c r="BC962" s="21"/>
      <c r="BD962" s="21"/>
      <c r="BE962" s="21"/>
      <c r="BF962" s="21"/>
      <c r="BG962" s="21"/>
      <c r="BH962" s="21"/>
      <c r="BI962" s="21"/>
      <c r="BJ962" s="21"/>
      <c r="BK962" s="21"/>
      <c r="BL962" s="21"/>
      <c r="BM962" s="21"/>
      <c r="BN962" s="21"/>
      <c r="BO962" s="21"/>
      <c r="BP962" s="21"/>
      <c r="BQ962" s="21"/>
      <c r="BR962" s="21"/>
      <c r="BS962" s="21"/>
      <c r="BT962" s="21"/>
      <c r="BU962" s="21"/>
      <c r="BV962" s="21"/>
      <c r="BW962" s="21"/>
      <c r="BX962" s="21"/>
      <c r="BY962" s="21"/>
      <c r="BZ962" s="21"/>
      <c r="CA962" s="21"/>
    </row>
    <row r="963" spans="1:79" ht="15.75" customHeight="1" x14ac:dyDescent="0.2">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c r="AA963" s="21"/>
      <c r="AB963" s="21"/>
      <c r="AC963" s="21"/>
      <c r="AD963" s="21"/>
      <c r="AE963" s="21"/>
      <c r="AF963" s="21"/>
      <c r="AG963" s="21"/>
      <c r="AH963" s="21"/>
      <c r="AI963" s="21"/>
      <c r="AJ963" s="21"/>
      <c r="AK963" s="21"/>
      <c r="AL963" s="21"/>
      <c r="AM963" s="21"/>
      <c r="AN963" s="21"/>
      <c r="AO963" s="21"/>
      <c r="AP963" s="21"/>
      <c r="AQ963" s="21"/>
      <c r="AR963" s="21"/>
      <c r="AS963" s="21"/>
      <c r="AT963" s="21"/>
      <c r="AU963" s="21"/>
      <c r="AV963" s="21"/>
      <c r="AW963" s="21"/>
      <c r="AX963" s="21"/>
      <c r="AY963" s="21"/>
      <c r="AZ963" s="21"/>
      <c r="BA963" s="21"/>
      <c r="BB963" s="21"/>
      <c r="BC963" s="21"/>
      <c r="BD963" s="21"/>
      <c r="BE963" s="21"/>
      <c r="BF963" s="21"/>
      <c r="BG963" s="21"/>
      <c r="BH963" s="21"/>
      <c r="BI963" s="21"/>
      <c r="BJ963" s="21"/>
      <c r="BK963" s="21"/>
      <c r="BL963" s="21"/>
      <c r="BM963" s="21"/>
      <c r="BN963" s="21"/>
      <c r="BO963" s="21"/>
      <c r="BP963" s="21"/>
      <c r="BQ963" s="21"/>
      <c r="BR963" s="21"/>
      <c r="BS963" s="21"/>
      <c r="BT963" s="21"/>
      <c r="BU963" s="21"/>
      <c r="BV963" s="21"/>
      <c r="BW963" s="21"/>
      <c r="BX963" s="21"/>
      <c r="BY963" s="21"/>
      <c r="BZ963" s="21"/>
      <c r="CA963" s="21"/>
    </row>
    <row r="964" spans="1:79" ht="15.75" customHeight="1" x14ac:dyDescent="0.2">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c r="AA964" s="21"/>
      <c r="AB964" s="21"/>
      <c r="AC964" s="21"/>
      <c r="AD964" s="21"/>
      <c r="AE964" s="21"/>
      <c r="AF964" s="21"/>
      <c r="AG964" s="21"/>
      <c r="AH964" s="21"/>
      <c r="AI964" s="21"/>
      <c r="AJ964" s="21"/>
      <c r="AK964" s="21"/>
      <c r="AL964" s="21"/>
      <c r="AM964" s="21"/>
      <c r="AN964" s="21"/>
      <c r="AO964" s="21"/>
      <c r="AP964" s="21"/>
      <c r="AQ964" s="21"/>
      <c r="AR964" s="21"/>
      <c r="AS964" s="21"/>
      <c r="AT964" s="21"/>
      <c r="AU964" s="21"/>
      <c r="AV964" s="21"/>
      <c r="AW964" s="21"/>
      <c r="AX964" s="21"/>
      <c r="AY964" s="21"/>
      <c r="AZ964" s="21"/>
      <c r="BA964" s="21"/>
      <c r="BB964" s="21"/>
      <c r="BC964" s="21"/>
      <c r="BD964" s="21"/>
      <c r="BE964" s="21"/>
      <c r="BF964" s="21"/>
      <c r="BG964" s="21"/>
      <c r="BH964" s="21"/>
      <c r="BI964" s="21"/>
      <c r="BJ964" s="21"/>
      <c r="BK964" s="21"/>
      <c r="BL964" s="21"/>
      <c r="BM964" s="21"/>
      <c r="BN964" s="21"/>
      <c r="BO964" s="21"/>
      <c r="BP964" s="21"/>
      <c r="BQ964" s="21"/>
      <c r="BR964" s="21"/>
      <c r="BS964" s="21"/>
      <c r="BT964" s="21"/>
      <c r="BU964" s="21"/>
      <c r="BV964" s="21"/>
      <c r="BW964" s="21"/>
      <c r="BX964" s="21"/>
      <c r="BY964" s="21"/>
      <c r="BZ964" s="21"/>
      <c r="CA964" s="21"/>
    </row>
    <row r="965" spans="1:79" ht="15.75" customHeight="1" x14ac:dyDescent="0.2">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L965" s="21"/>
      <c r="AM965" s="21"/>
      <c r="AN965" s="21"/>
      <c r="AO965" s="21"/>
      <c r="AP965" s="21"/>
      <c r="AQ965" s="21"/>
      <c r="AR965" s="21"/>
      <c r="AS965" s="21"/>
      <c r="AT965" s="21"/>
      <c r="AU965" s="21"/>
      <c r="AV965" s="21"/>
      <c r="AW965" s="21"/>
      <c r="AX965" s="21"/>
      <c r="AY965" s="21"/>
      <c r="AZ965" s="21"/>
      <c r="BA965" s="21"/>
      <c r="BB965" s="21"/>
      <c r="BC965" s="21"/>
      <c r="BD965" s="21"/>
      <c r="BE965" s="21"/>
      <c r="BF965" s="21"/>
      <c r="BG965" s="21"/>
      <c r="BH965" s="21"/>
      <c r="BI965" s="21"/>
      <c r="BJ965" s="21"/>
      <c r="BK965" s="21"/>
      <c r="BL965" s="21"/>
      <c r="BM965" s="21"/>
      <c r="BN965" s="21"/>
      <c r="BO965" s="21"/>
      <c r="BP965" s="21"/>
      <c r="BQ965" s="21"/>
      <c r="BR965" s="21"/>
      <c r="BS965" s="21"/>
      <c r="BT965" s="21"/>
      <c r="BU965" s="21"/>
      <c r="BV965" s="21"/>
      <c r="BW965" s="21"/>
      <c r="BX965" s="21"/>
      <c r="BY965" s="21"/>
      <c r="BZ965" s="21"/>
      <c r="CA965" s="21"/>
    </row>
    <row r="966" spans="1:79" ht="15.75" customHeight="1" x14ac:dyDescent="0.2">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21"/>
      <c r="AM966" s="21"/>
      <c r="AN966" s="21"/>
      <c r="AO966" s="21"/>
      <c r="AP966" s="21"/>
      <c r="AQ966" s="21"/>
      <c r="AR966" s="21"/>
      <c r="AS966" s="21"/>
      <c r="AT966" s="21"/>
      <c r="AU966" s="21"/>
      <c r="AV966" s="21"/>
      <c r="AW966" s="21"/>
      <c r="AX966" s="21"/>
      <c r="AY966" s="21"/>
      <c r="AZ966" s="21"/>
      <c r="BA966" s="21"/>
      <c r="BB966" s="21"/>
      <c r="BC966" s="21"/>
      <c r="BD966" s="21"/>
      <c r="BE966" s="21"/>
      <c r="BF966" s="21"/>
      <c r="BG966" s="21"/>
      <c r="BH966" s="21"/>
      <c r="BI966" s="21"/>
      <c r="BJ966" s="21"/>
      <c r="BK966" s="21"/>
      <c r="BL966" s="21"/>
      <c r="BM966" s="21"/>
      <c r="BN966" s="21"/>
      <c r="BO966" s="21"/>
      <c r="BP966" s="21"/>
      <c r="BQ966" s="21"/>
      <c r="BR966" s="21"/>
      <c r="BS966" s="21"/>
      <c r="BT966" s="21"/>
      <c r="BU966" s="21"/>
      <c r="BV966" s="21"/>
      <c r="BW966" s="21"/>
      <c r="BX966" s="21"/>
      <c r="BY966" s="21"/>
      <c r="BZ966" s="21"/>
      <c r="CA966" s="21"/>
    </row>
    <row r="967" spans="1:79" ht="15.75" customHeight="1" x14ac:dyDescent="0.2">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21"/>
      <c r="AL967" s="21"/>
      <c r="AM967" s="21"/>
      <c r="AN967" s="21"/>
      <c r="AO967" s="21"/>
      <c r="AP967" s="21"/>
      <c r="AQ967" s="21"/>
      <c r="AR967" s="21"/>
      <c r="AS967" s="21"/>
      <c r="AT967" s="21"/>
      <c r="AU967" s="21"/>
      <c r="AV967" s="21"/>
      <c r="AW967" s="21"/>
      <c r="AX967" s="21"/>
      <c r="AY967" s="21"/>
      <c r="AZ967" s="21"/>
      <c r="BA967" s="21"/>
      <c r="BB967" s="21"/>
      <c r="BC967" s="21"/>
      <c r="BD967" s="21"/>
      <c r="BE967" s="21"/>
      <c r="BF967" s="21"/>
      <c r="BG967" s="21"/>
      <c r="BH967" s="21"/>
      <c r="BI967" s="21"/>
      <c r="BJ967" s="21"/>
      <c r="BK967" s="21"/>
      <c r="BL967" s="21"/>
      <c r="BM967" s="21"/>
      <c r="BN967" s="21"/>
      <c r="BO967" s="21"/>
      <c r="BP967" s="21"/>
      <c r="BQ967" s="21"/>
      <c r="BR967" s="21"/>
      <c r="BS967" s="21"/>
      <c r="BT967" s="21"/>
      <c r="BU967" s="21"/>
      <c r="BV967" s="21"/>
      <c r="BW967" s="21"/>
      <c r="BX967" s="21"/>
      <c r="BY967" s="21"/>
      <c r="BZ967" s="21"/>
      <c r="CA967" s="21"/>
    </row>
    <row r="968" spans="1:79" ht="15.75" customHeight="1" x14ac:dyDescent="0.2">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c r="AA968" s="21"/>
      <c r="AB968" s="21"/>
      <c r="AC968" s="21"/>
      <c r="AD968" s="21"/>
      <c r="AE968" s="21"/>
      <c r="AF968" s="21"/>
      <c r="AG968" s="21"/>
      <c r="AH968" s="21"/>
      <c r="AI968" s="21"/>
      <c r="AJ968" s="21"/>
      <c r="AK968" s="21"/>
      <c r="AL968" s="21"/>
      <c r="AM968" s="21"/>
      <c r="AN968" s="21"/>
      <c r="AO968" s="21"/>
      <c r="AP968" s="21"/>
      <c r="AQ968" s="21"/>
      <c r="AR968" s="21"/>
      <c r="AS968" s="21"/>
      <c r="AT968" s="21"/>
      <c r="AU968" s="21"/>
      <c r="AV968" s="21"/>
      <c r="AW968" s="21"/>
      <c r="AX968" s="21"/>
      <c r="AY968" s="21"/>
      <c r="AZ968" s="21"/>
      <c r="BA968" s="21"/>
      <c r="BB968" s="21"/>
      <c r="BC968" s="21"/>
      <c r="BD968" s="21"/>
      <c r="BE968" s="21"/>
      <c r="BF968" s="21"/>
      <c r="BG968" s="21"/>
      <c r="BH968" s="21"/>
      <c r="BI968" s="21"/>
      <c r="BJ968" s="21"/>
      <c r="BK968" s="21"/>
      <c r="BL968" s="21"/>
      <c r="BM968" s="21"/>
      <c r="BN968" s="21"/>
      <c r="BO968" s="21"/>
      <c r="BP968" s="21"/>
      <c r="BQ968" s="21"/>
      <c r="BR968" s="21"/>
      <c r="BS968" s="21"/>
      <c r="BT968" s="21"/>
      <c r="BU968" s="21"/>
      <c r="BV968" s="21"/>
      <c r="BW968" s="21"/>
      <c r="BX968" s="21"/>
      <c r="BY968" s="21"/>
      <c r="BZ968" s="21"/>
      <c r="CA968" s="21"/>
    </row>
    <row r="969" spans="1:79" ht="15.75" customHeight="1" x14ac:dyDescent="0.2">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c r="AA969" s="21"/>
      <c r="AB969" s="21"/>
      <c r="AC969" s="21"/>
      <c r="AD969" s="21"/>
      <c r="AE969" s="21"/>
      <c r="AF969" s="21"/>
      <c r="AG969" s="21"/>
      <c r="AH969" s="21"/>
      <c r="AI969" s="21"/>
      <c r="AJ969" s="21"/>
      <c r="AK969" s="21"/>
      <c r="AL969" s="21"/>
      <c r="AM969" s="21"/>
      <c r="AN969" s="21"/>
      <c r="AO969" s="21"/>
      <c r="AP969" s="21"/>
      <c r="AQ969" s="21"/>
      <c r="AR969" s="21"/>
      <c r="AS969" s="21"/>
      <c r="AT969" s="21"/>
      <c r="AU969" s="21"/>
      <c r="AV969" s="21"/>
      <c r="AW969" s="21"/>
      <c r="AX969" s="21"/>
      <c r="AY969" s="21"/>
      <c r="AZ969" s="21"/>
      <c r="BA969" s="21"/>
      <c r="BB969" s="21"/>
      <c r="BC969" s="21"/>
      <c r="BD969" s="21"/>
      <c r="BE969" s="21"/>
      <c r="BF969" s="21"/>
      <c r="BG969" s="21"/>
      <c r="BH969" s="21"/>
      <c r="BI969" s="21"/>
      <c r="BJ969" s="21"/>
      <c r="BK969" s="21"/>
      <c r="BL969" s="21"/>
      <c r="BM969" s="21"/>
      <c r="BN969" s="21"/>
      <c r="BO969" s="21"/>
      <c r="BP969" s="21"/>
      <c r="BQ969" s="21"/>
      <c r="BR969" s="21"/>
      <c r="BS969" s="21"/>
      <c r="BT969" s="21"/>
      <c r="BU969" s="21"/>
      <c r="BV969" s="21"/>
      <c r="BW969" s="21"/>
      <c r="BX969" s="21"/>
      <c r="BY969" s="21"/>
      <c r="BZ969" s="21"/>
      <c r="CA969" s="21"/>
    </row>
    <row r="970" spans="1:79" ht="15.75" customHeight="1" x14ac:dyDescent="0.2">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c r="AA970" s="21"/>
      <c r="AB970" s="21"/>
      <c r="AC970" s="21"/>
      <c r="AD970" s="21"/>
      <c r="AE970" s="21"/>
      <c r="AF970" s="21"/>
      <c r="AG970" s="21"/>
      <c r="AH970" s="21"/>
      <c r="AI970" s="21"/>
      <c r="AJ970" s="21"/>
      <c r="AK970" s="21"/>
      <c r="AL970" s="21"/>
      <c r="AM970" s="21"/>
      <c r="AN970" s="21"/>
      <c r="AO970" s="21"/>
      <c r="AP970" s="21"/>
      <c r="AQ970" s="21"/>
      <c r="AR970" s="21"/>
      <c r="AS970" s="21"/>
      <c r="AT970" s="21"/>
      <c r="AU970" s="21"/>
      <c r="AV970" s="21"/>
      <c r="AW970" s="21"/>
      <c r="AX970" s="21"/>
      <c r="AY970" s="21"/>
      <c r="AZ970" s="21"/>
      <c r="BA970" s="21"/>
      <c r="BB970" s="21"/>
      <c r="BC970" s="21"/>
      <c r="BD970" s="21"/>
      <c r="BE970" s="21"/>
      <c r="BF970" s="21"/>
      <c r="BG970" s="21"/>
      <c r="BH970" s="21"/>
      <c r="BI970" s="21"/>
      <c r="BJ970" s="21"/>
      <c r="BK970" s="21"/>
      <c r="BL970" s="21"/>
      <c r="BM970" s="21"/>
      <c r="BN970" s="21"/>
      <c r="BO970" s="21"/>
      <c r="BP970" s="21"/>
      <c r="BQ970" s="21"/>
      <c r="BR970" s="21"/>
      <c r="BS970" s="21"/>
      <c r="BT970" s="21"/>
      <c r="BU970" s="21"/>
      <c r="BV970" s="21"/>
      <c r="BW970" s="21"/>
      <c r="BX970" s="21"/>
      <c r="BY970" s="21"/>
      <c r="BZ970" s="21"/>
      <c r="CA970" s="21"/>
    </row>
    <row r="971" spans="1:79" ht="15.75" customHeight="1" x14ac:dyDescent="0.2">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c r="AA971" s="21"/>
      <c r="AB971" s="21"/>
      <c r="AC971" s="21"/>
      <c r="AD971" s="21"/>
      <c r="AE971" s="21"/>
      <c r="AF971" s="21"/>
      <c r="AG971" s="21"/>
      <c r="AH971" s="21"/>
      <c r="AI971" s="21"/>
      <c r="AJ971" s="21"/>
      <c r="AK971" s="21"/>
      <c r="AL971" s="21"/>
      <c r="AM971" s="21"/>
      <c r="AN971" s="21"/>
      <c r="AO971" s="21"/>
      <c r="AP971" s="21"/>
      <c r="AQ971" s="21"/>
      <c r="AR971" s="21"/>
      <c r="AS971" s="21"/>
      <c r="AT971" s="21"/>
      <c r="AU971" s="21"/>
      <c r="AV971" s="21"/>
      <c r="AW971" s="21"/>
      <c r="AX971" s="21"/>
      <c r="AY971" s="21"/>
      <c r="AZ971" s="21"/>
      <c r="BA971" s="21"/>
      <c r="BB971" s="21"/>
      <c r="BC971" s="21"/>
      <c r="BD971" s="21"/>
      <c r="BE971" s="21"/>
      <c r="BF971" s="21"/>
      <c r="BG971" s="21"/>
      <c r="BH971" s="21"/>
      <c r="BI971" s="21"/>
      <c r="BJ971" s="21"/>
      <c r="BK971" s="21"/>
      <c r="BL971" s="21"/>
      <c r="BM971" s="21"/>
      <c r="BN971" s="21"/>
      <c r="BO971" s="21"/>
      <c r="BP971" s="21"/>
      <c r="BQ971" s="21"/>
      <c r="BR971" s="21"/>
      <c r="BS971" s="21"/>
      <c r="BT971" s="21"/>
      <c r="BU971" s="21"/>
      <c r="BV971" s="21"/>
      <c r="BW971" s="21"/>
      <c r="BX971" s="21"/>
      <c r="BY971" s="21"/>
      <c r="BZ971" s="21"/>
      <c r="CA971" s="21"/>
    </row>
    <row r="972" spans="1:79" ht="15.75" customHeight="1" x14ac:dyDescent="0.2">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c r="AA972" s="21"/>
      <c r="AB972" s="21"/>
      <c r="AC972" s="21"/>
      <c r="AD972" s="21"/>
      <c r="AE972" s="21"/>
      <c r="AF972" s="21"/>
      <c r="AG972" s="21"/>
      <c r="AH972" s="21"/>
      <c r="AI972" s="21"/>
      <c r="AJ972" s="21"/>
      <c r="AK972" s="21"/>
      <c r="AL972" s="21"/>
      <c r="AM972" s="21"/>
      <c r="AN972" s="21"/>
      <c r="AO972" s="21"/>
      <c r="AP972" s="21"/>
      <c r="AQ972" s="21"/>
      <c r="AR972" s="21"/>
      <c r="AS972" s="21"/>
      <c r="AT972" s="21"/>
      <c r="AU972" s="21"/>
      <c r="AV972" s="21"/>
      <c r="AW972" s="21"/>
      <c r="AX972" s="21"/>
      <c r="AY972" s="21"/>
      <c r="AZ972" s="21"/>
      <c r="BA972" s="21"/>
      <c r="BB972" s="21"/>
      <c r="BC972" s="21"/>
      <c r="BD972" s="21"/>
      <c r="BE972" s="21"/>
      <c r="BF972" s="21"/>
      <c r="BG972" s="21"/>
      <c r="BH972" s="21"/>
      <c r="BI972" s="21"/>
      <c r="BJ972" s="21"/>
      <c r="BK972" s="21"/>
      <c r="BL972" s="21"/>
      <c r="BM972" s="21"/>
      <c r="BN972" s="21"/>
      <c r="BO972" s="21"/>
      <c r="BP972" s="21"/>
      <c r="BQ972" s="21"/>
      <c r="BR972" s="21"/>
      <c r="BS972" s="21"/>
      <c r="BT972" s="21"/>
      <c r="BU972" s="21"/>
      <c r="BV972" s="21"/>
      <c r="BW972" s="21"/>
      <c r="BX972" s="21"/>
      <c r="BY972" s="21"/>
      <c r="BZ972" s="21"/>
      <c r="CA972" s="21"/>
    </row>
    <row r="973" spans="1:79" ht="15.75" customHeight="1" x14ac:dyDescent="0.2">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c r="AA973" s="21"/>
      <c r="AB973" s="21"/>
      <c r="AC973" s="21"/>
      <c r="AD973" s="21"/>
      <c r="AE973" s="21"/>
      <c r="AF973" s="21"/>
      <c r="AG973" s="21"/>
      <c r="AH973" s="21"/>
      <c r="AI973" s="21"/>
      <c r="AJ973" s="21"/>
      <c r="AK973" s="21"/>
      <c r="AL973" s="21"/>
      <c r="AM973" s="21"/>
      <c r="AN973" s="21"/>
      <c r="AO973" s="21"/>
      <c r="AP973" s="21"/>
      <c r="AQ973" s="21"/>
      <c r="AR973" s="21"/>
      <c r="AS973" s="21"/>
      <c r="AT973" s="21"/>
      <c r="AU973" s="21"/>
      <c r="AV973" s="21"/>
      <c r="AW973" s="21"/>
      <c r="AX973" s="21"/>
      <c r="AY973" s="21"/>
      <c r="AZ973" s="21"/>
      <c r="BA973" s="21"/>
      <c r="BB973" s="21"/>
      <c r="BC973" s="21"/>
      <c r="BD973" s="21"/>
      <c r="BE973" s="21"/>
      <c r="BF973" s="21"/>
      <c r="BG973" s="21"/>
      <c r="BH973" s="21"/>
      <c r="BI973" s="21"/>
      <c r="BJ973" s="21"/>
      <c r="BK973" s="21"/>
      <c r="BL973" s="21"/>
      <c r="BM973" s="21"/>
      <c r="BN973" s="21"/>
      <c r="BO973" s="21"/>
      <c r="BP973" s="21"/>
      <c r="BQ973" s="21"/>
      <c r="BR973" s="21"/>
      <c r="BS973" s="21"/>
      <c r="BT973" s="21"/>
      <c r="BU973" s="21"/>
      <c r="BV973" s="21"/>
      <c r="BW973" s="21"/>
      <c r="BX973" s="21"/>
      <c r="BY973" s="21"/>
      <c r="BZ973" s="21"/>
      <c r="CA973" s="2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L973"/>
  <sheetViews>
    <sheetView workbookViewId="0">
      <pane xSplit="1" ySplit="1" topLeftCell="BL2" activePane="bottomRight" state="frozen"/>
      <selection pane="topRight" activeCell="B1" sqref="B1"/>
      <selection pane="bottomLeft" activeCell="A2" sqref="A2"/>
      <selection pane="bottomRight"/>
    </sheetView>
  </sheetViews>
  <sheetFormatPr baseColWidth="10" defaultColWidth="11.28515625" defaultRowHeight="15" customHeight="1" x14ac:dyDescent="0.2"/>
  <cols>
    <col min="1" max="1" width="44" style="1" customWidth="1"/>
    <col min="2" max="5" width="10.7109375" style="1" customWidth="1"/>
    <col min="6" max="6" width="11.7109375" style="1" customWidth="1"/>
    <col min="7" max="7" width="21.42578125" style="1" customWidth="1"/>
    <col min="8" max="8" width="14.28515625" style="1" customWidth="1"/>
    <col min="9" max="9" width="13.7109375" style="1" customWidth="1"/>
    <col min="10" max="10" width="17.140625" style="1" customWidth="1"/>
    <col min="11" max="11" width="10.7109375" style="1" customWidth="1"/>
    <col min="12" max="12" width="11.28515625" style="1" customWidth="1"/>
    <col min="13" max="13" width="24" style="1" customWidth="1"/>
    <col min="14" max="14" width="12.28515625" style="1" customWidth="1"/>
    <col min="15" max="15" width="4.28515625" style="1" customWidth="1"/>
    <col min="16" max="16" width="24.7109375" style="1" customWidth="1"/>
    <col min="17" max="17" width="15.7109375" style="1" customWidth="1"/>
    <col min="18" max="18" width="15.140625" style="1" customWidth="1"/>
    <col min="19" max="19" width="12" style="1" customWidth="1"/>
    <col min="20" max="21" width="10.7109375" style="1" customWidth="1"/>
    <col min="22" max="22" width="13.140625" style="1" customWidth="1"/>
    <col min="23" max="23" width="17.7109375" style="1" customWidth="1"/>
    <col min="24" max="24" width="4.140625" style="1" customWidth="1"/>
    <col min="25" max="25" width="14.28515625" style="1" customWidth="1"/>
    <col min="26" max="26" width="13.28515625" style="1" customWidth="1"/>
    <col min="27" max="27" width="20.42578125" style="1" customWidth="1"/>
    <col min="28" max="28" width="17.140625" style="1" customWidth="1"/>
    <col min="29" max="30" width="9.28515625" style="1" customWidth="1"/>
    <col min="31" max="31" width="12.28515625" style="1" customWidth="1"/>
    <col min="32" max="33" width="10.7109375" style="1" customWidth="1"/>
    <col min="34" max="34" width="16.42578125" style="1" customWidth="1"/>
    <col min="35" max="35" width="10.7109375" style="1" customWidth="1"/>
    <col min="36" max="37" width="13.140625" style="1" customWidth="1"/>
    <col min="38" max="38" width="4.28515625" style="1" customWidth="1"/>
    <col min="39" max="39" width="13.140625" style="1" customWidth="1"/>
    <col min="40" max="40" width="10.7109375" style="1" customWidth="1"/>
    <col min="41" max="41" width="4.42578125" style="1" customWidth="1"/>
    <col min="42" max="42" width="23.42578125" style="1" customWidth="1"/>
    <col min="43" max="43" width="10.7109375" style="1" customWidth="1"/>
    <col min="44" max="44" width="15.7109375" style="1" customWidth="1"/>
    <col min="45" max="45" width="17.28515625" style="1" customWidth="1"/>
    <col min="46" max="46" width="4.28515625" style="1" customWidth="1"/>
    <col min="47" max="47" width="13.7109375" style="1" customWidth="1"/>
    <col min="48" max="48" width="4.140625" style="1" customWidth="1"/>
    <col min="49" max="49" width="13.7109375" style="1" customWidth="1"/>
    <col min="50" max="50" width="4.140625" style="1" customWidth="1"/>
    <col min="51" max="52" width="13.7109375" style="1" customWidth="1"/>
    <col min="53" max="53" width="4.28515625" style="1" customWidth="1"/>
    <col min="54" max="57" width="13.7109375" style="1" customWidth="1"/>
    <col min="58" max="58" width="4.140625" style="1" customWidth="1"/>
    <col min="59" max="59" width="13.7109375" style="1" customWidth="1"/>
    <col min="60" max="60" width="4.85546875" style="1" customWidth="1"/>
    <col min="61" max="65" width="13.7109375" style="1" customWidth="1"/>
    <col min="66" max="66" width="15" style="1" customWidth="1"/>
    <col min="67" max="69" width="8.140625" style="1" customWidth="1"/>
    <col min="70" max="89" width="10.7109375" style="1" customWidth="1"/>
    <col min="90" max="16384" width="11.28515625" style="1"/>
  </cols>
  <sheetData>
    <row r="1" spans="1:90" s="16" customFormat="1" ht="15.75" customHeight="1" x14ac:dyDescent="0.2">
      <c r="A1" s="11" t="s">
        <v>0</v>
      </c>
      <c r="B1" s="12" t="s">
        <v>1</v>
      </c>
      <c r="C1" s="11" t="s">
        <v>468</v>
      </c>
      <c r="D1" s="11" t="s">
        <v>469</v>
      </c>
      <c r="E1" s="11" t="s">
        <v>470</v>
      </c>
      <c r="F1" s="11" t="s">
        <v>471</v>
      </c>
      <c r="G1" s="11" t="s">
        <v>2</v>
      </c>
      <c r="H1" s="11" t="s">
        <v>3</v>
      </c>
      <c r="I1" s="11" t="s">
        <v>4</v>
      </c>
      <c r="J1" s="11" t="s">
        <v>5</v>
      </c>
      <c r="K1" s="11" t="s">
        <v>6</v>
      </c>
      <c r="L1" s="11" t="s">
        <v>7</v>
      </c>
      <c r="M1" s="11" t="s">
        <v>8</v>
      </c>
      <c r="N1" s="11" t="s">
        <v>9</v>
      </c>
      <c r="O1" s="46" t="s">
        <v>774</v>
      </c>
      <c r="P1" s="11" t="s">
        <v>10</v>
      </c>
      <c r="Q1" s="11" t="s">
        <v>11</v>
      </c>
      <c r="R1" s="11" t="s">
        <v>12</v>
      </c>
      <c r="S1" s="11" t="s">
        <v>13</v>
      </c>
      <c r="T1" s="11" t="s">
        <v>14</v>
      </c>
      <c r="U1" s="11" t="s">
        <v>15</v>
      </c>
      <c r="V1" s="11" t="s">
        <v>16</v>
      </c>
      <c r="W1" s="11" t="s">
        <v>17</v>
      </c>
      <c r="X1" s="46" t="s">
        <v>779</v>
      </c>
      <c r="Y1" s="11" t="s">
        <v>18</v>
      </c>
      <c r="Z1" s="11" t="s">
        <v>19</v>
      </c>
      <c r="AA1" s="11" t="s">
        <v>20</v>
      </c>
      <c r="AB1" s="11" t="s">
        <v>21</v>
      </c>
      <c r="AC1" s="11" t="s">
        <v>22</v>
      </c>
      <c r="AD1" s="11" t="s">
        <v>23</v>
      </c>
      <c r="AE1" s="13" t="s">
        <v>437</v>
      </c>
      <c r="AF1" s="11" t="s">
        <v>472</v>
      </c>
      <c r="AG1" s="11" t="s">
        <v>25</v>
      </c>
      <c r="AH1" s="11" t="s">
        <v>26</v>
      </c>
      <c r="AI1" s="11" t="s">
        <v>27</v>
      </c>
      <c r="AJ1" s="11" t="s">
        <v>28</v>
      </c>
      <c r="AK1" s="11" t="s">
        <v>29</v>
      </c>
      <c r="AL1" s="46" t="s">
        <v>783</v>
      </c>
      <c r="AM1" s="11" t="s">
        <v>30</v>
      </c>
      <c r="AN1" s="11" t="s">
        <v>31</v>
      </c>
      <c r="AO1" s="46" t="s">
        <v>775</v>
      </c>
      <c r="AP1" s="11" t="s">
        <v>32</v>
      </c>
      <c r="AQ1" s="14" t="s">
        <v>33</v>
      </c>
      <c r="AR1" s="11" t="s">
        <v>34</v>
      </c>
      <c r="AS1" s="11" t="s">
        <v>35</v>
      </c>
      <c r="AT1" s="46" t="s">
        <v>776</v>
      </c>
      <c r="AU1" s="11" t="s">
        <v>36</v>
      </c>
      <c r="AV1" s="46" t="s">
        <v>777</v>
      </c>
      <c r="AW1" s="11" t="s">
        <v>37</v>
      </c>
      <c r="AX1" s="46" t="s">
        <v>778</v>
      </c>
      <c r="AY1" s="11" t="s">
        <v>38</v>
      </c>
      <c r="AZ1" s="11" t="s">
        <v>39</v>
      </c>
      <c r="BA1" s="46" t="s">
        <v>780</v>
      </c>
      <c r="BB1" s="11" t="s">
        <v>40</v>
      </c>
      <c r="BC1" s="11" t="s">
        <v>41</v>
      </c>
      <c r="BD1" s="11" t="s">
        <v>42</v>
      </c>
      <c r="BE1" s="11" t="s">
        <v>43</v>
      </c>
      <c r="BF1" s="46" t="s">
        <v>781</v>
      </c>
      <c r="BG1" s="11" t="s">
        <v>44</v>
      </c>
      <c r="BH1" s="46" t="s">
        <v>782</v>
      </c>
      <c r="BI1" s="11" t="s">
        <v>45</v>
      </c>
      <c r="BJ1" s="11" t="s">
        <v>46</v>
      </c>
      <c r="BK1" s="11" t="s">
        <v>47</v>
      </c>
      <c r="BL1" s="11" t="s">
        <v>48</v>
      </c>
      <c r="BM1" s="11" t="s">
        <v>49</v>
      </c>
      <c r="BN1" s="13" t="s">
        <v>50</v>
      </c>
      <c r="BO1" s="47" t="s">
        <v>784</v>
      </c>
      <c r="BP1" s="20" t="s">
        <v>748</v>
      </c>
      <c r="BQ1" s="20" t="s">
        <v>749</v>
      </c>
      <c r="BR1" s="13" t="s">
        <v>51</v>
      </c>
      <c r="BS1" s="15"/>
      <c r="BT1" s="15"/>
      <c r="BU1" s="15"/>
      <c r="BV1" s="15"/>
      <c r="BW1" s="15"/>
      <c r="BX1" s="15"/>
      <c r="BY1" s="15"/>
      <c r="BZ1" s="15"/>
      <c r="CA1" s="15"/>
      <c r="CB1" s="15"/>
      <c r="CC1" s="15"/>
      <c r="CD1" s="15"/>
      <c r="CE1" s="15"/>
      <c r="CF1" s="15"/>
      <c r="CG1" s="15"/>
      <c r="CH1" s="15"/>
      <c r="CI1" s="15"/>
      <c r="CJ1" s="15"/>
      <c r="CK1" s="15"/>
      <c r="CL1" s="15"/>
    </row>
    <row r="2" spans="1:90" ht="15.75" customHeight="1" x14ac:dyDescent="0.2">
      <c r="A2" s="2" t="s">
        <v>52</v>
      </c>
      <c r="B2" s="2">
        <v>112</v>
      </c>
      <c r="C2" s="2">
        <v>48</v>
      </c>
      <c r="D2" s="2">
        <v>64</v>
      </c>
      <c r="E2" s="2">
        <v>48</v>
      </c>
      <c r="F2" s="2">
        <v>64</v>
      </c>
      <c r="G2" s="21" t="s">
        <v>54</v>
      </c>
      <c r="H2" s="2" t="s">
        <v>55</v>
      </c>
      <c r="I2" s="2" t="s">
        <v>56</v>
      </c>
      <c r="J2" s="2" t="s">
        <v>55</v>
      </c>
      <c r="K2" s="2" t="s">
        <v>55</v>
      </c>
      <c r="L2" s="2" t="s">
        <v>57</v>
      </c>
      <c r="M2" s="39" t="s">
        <v>746</v>
      </c>
      <c r="N2" s="2" t="s">
        <v>58</v>
      </c>
      <c r="O2" s="2">
        <f>IF(N2="Active",1,0)</f>
        <v>0</v>
      </c>
      <c r="P2" s="21" t="s">
        <v>59</v>
      </c>
      <c r="Q2" s="2" t="s">
        <v>58</v>
      </c>
      <c r="R2" s="2" t="s">
        <v>60</v>
      </c>
      <c r="S2" s="2" t="s">
        <v>55</v>
      </c>
      <c r="T2" s="2">
        <v>1</v>
      </c>
      <c r="U2" s="2" t="s">
        <v>61</v>
      </c>
      <c r="V2" s="2" t="s">
        <v>62</v>
      </c>
      <c r="W2" s="2" t="s">
        <v>63</v>
      </c>
      <c r="X2" s="2">
        <f>IF(W2="yes",1,0)</f>
        <v>1</v>
      </c>
      <c r="Y2" s="2" t="s">
        <v>64</v>
      </c>
      <c r="Z2" s="2" t="s">
        <v>65</v>
      </c>
      <c r="AA2" s="2" t="s">
        <v>66</v>
      </c>
      <c r="AB2" s="2" t="s">
        <v>64</v>
      </c>
      <c r="AC2" s="2" t="s">
        <v>64</v>
      </c>
      <c r="AD2" s="2" t="s">
        <v>64</v>
      </c>
      <c r="AE2" s="2" t="s">
        <v>64</v>
      </c>
      <c r="AF2" s="2">
        <v>0.1144</v>
      </c>
      <c r="AG2" s="2">
        <v>3.6499999999999998E-2</v>
      </c>
      <c r="AH2" s="2">
        <v>3.6499999999999998E-2</v>
      </c>
      <c r="AI2" s="2" t="s">
        <v>69</v>
      </c>
      <c r="AJ2" s="2" t="s">
        <v>64</v>
      </c>
      <c r="AK2" s="2" t="s">
        <v>67</v>
      </c>
      <c r="AL2" s="2">
        <f>IF(AK2="No",1,0)</f>
        <v>1</v>
      </c>
      <c r="AM2" s="2" t="s">
        <v>55</v>
      </c>
      <c r="AN2" s="2" t="s">
        <v>70</v>
      </c>
      <c r="AO2" s="2">
        <f>IF(AN2="No",1,0)</f>
        <v>0</v>
      </c>
      <c r="AP2" s="39" t="s">
        <v>747</v>
      </c>
      <c r="AQ2" s="2" t="s">
        <v>233</v>
      </c>
      <c r="AR2" s="2" t="s">
        <v>67</v>
      </c>
      <c r="AS2" s="2" t="s">
        <v>67</v>
      </c>
      <c r="AT2" s="2">
        <f>IF(AS2="Yes",1,0)</f>
        <v>0</v>
      </c>
      <c r="AU2" s="2" t="s">
        <v>71</v>
      </c>
      <c r="AV2" s="2">
        <f>IF(AU2="Yes",1,0)</f>
        <v>0</v>
      </c>
      <c r="AW2" s="2" t="s">
        <v>71</v>
      </c>
      <c r="AX2" s="2">
        <f>IF(AW2="Yes",1,0)</f>
        <v>0</v>
      </c>
      <c r="AY2" s="2" t="s">
        <v>70</v>
      </c>
      <c r="AZ2" s="2" t="s">
        <v>67</v>
      </c>
      <c r="BA2" s="2">
        <f>IF(AZ2="Yes",1,0)</f>
        <v>0</v>
      </c>
      <c r="BB2" s="2" t="s">
        <v>72</v>
      </c>
      <c r="BC2" s="2" t="s">
        <v>72</v>
      </c>
      <c r="BD2" s="2" t="s">
        <v>73</v>
      </c>
      <c r="BE2" s="2" t="s">
        <v>70</v>
      </c>
      <c r="BF2" s="2">
        <f>IF(BE2="Yes",1,0)</f>
        <v>1</v>
      </c>
      <c r="BG2" s="2" t="s">
        <v>70</v>
      </c>
      <c r="BH2" s="2">
        <f>IF(BG2="Yes",1,0)</f>
        <v>1</v>
      </c>
      <c r="BI2" s="2" t="s">
        <v>72</v>
      </c>
      <c r="BJ2" s="2" t="s">
        <v>70</v>
      </c>
      <c r="BK2" s="2" t="s">
        <v>67</v>
      </c>
      <c r="BL2" s="2" t="s">
        <v>70</v>
      </c>
      <c r="BM2" s="2" t="s">
        <v>70</v>
      </c>
      <c r="BN2" s="2" t="s">
        <v>74</v>
      </c>
      <c r="BO2" s="2">
        <f>AVERAGE(O2,X2,AL2,AO2,AT2,AV2,AX2,BA2,BF2,BH2)</f>
        <v>0.4</v>
      </c>
      <c r="BP2" s="2" t="str">
        <f>IF(Y2="yes","Yes",".")</f>
        <v>.</v>
      </c>
      <c r="BQ2" s="2" t="s">
        <v>55</v>
      </c>
      <c r="BR2" s="2" t="s">
        <v>308</v>
      </c>
      <c r="BS2" s="2"/>
      <c r="BT2" s="2"/>
      <c r="BU2" s="2"/>
      <c r="BV2" s="2"/>
      <c r="BW2" s="2"/>
      <c r="BX2" s="2"/>
      <c r="BY2" s="2"/>
      <c r="BZ2" s="2"/>
      <c r="CA2" s="2"/>
      <c r="CB2" s="2"/>
      <c r="CC2" s="2"/>
      <c r="CD2" s="2"/>
      <c r="CE2" s="2"/>
      <c r="CF2" s="2"/>
      <c r="CG2" s="2"/>
      <c r="CH2" s="2"/>
      <c r="CI2" s="2"/>
      <c r="CJ2" s="2"/>
      <c r="CK2" s="2"/>
      <c r="CL2" s="2"/>
    </row>
    <row r="3" spans="1:90" ht="15.75" customHeight="1" x14ac:dyDescent="0.2">
      <c r="A3" s="2" t="s">
        <v>75</v>
      </c>
      <c r="B3" s="2">
        <v>28</v>
      </c>
      <c r="C3" s="2">
        <v>16</v>
      </c>
      <c r="D3" s="2">
        <v>12</v>
      </c>
      <c r="E3" s="2">
        <v>16</v>
      </c>
      <c r="F3" s="2">
        <v>12</v>
      </c>
      <c r="G3" s="39" t="s">
        <v>483</v>
      </c>
      <c r="H3" s="2" t="s">
        <v>76</v>
      </c>
      <c r="I3" s="2" t="s">
        <v>56</v>
      </c>
      <c r="J3" s="2" t="s">
        <v>77</v>
      </c>
      <c r="K3" s="2" t="s">
        <v>78</v>
      </c>
      <c r="L3" s="2" t="s">
        <v>57</v>
      </c>
      <c r="M3" s="39" t="s">
        <v>79</v>
      </c>
      <c r="N3" s="2" t="s">
        <v>80</v>
      </c>
      <c r="O3" s="2">
        <f t="shared" ref="O3:O66" si="0">IF(N3="Active",1,0)</f>
        <v>1</v>
      </c>
      <c r="P3" s="39" t="s">
        <v>81</v>
      </c>
      <c r="Q3" s="2" t="s">
        <v>82</v>
      </c>
      <c r="R3" s="2" t="s">
        <v>83</v>
      </c>
      <c r="S3" s="2" t="s">
        <v>84</v>
      </c>
      <c r="T3" s="2">
        <v>3</v>
      </c>
      <c r="U3" s="2" t="s">
        <v>85</v>
      </c>
      <c r="V3" s="2" t="s">
        <v>62</v>
      </c>
      <c r="W3" s="2" t="s">
        <v>64</v>
      </c>
      <c r="X3" s="2">
        <f t="shared" ref="X3:X66" si="1">IF(W3="yes",1,0)</f>
        <v>0</v>
      </c>
      <c r="Y3" s="2" t="s">
        <v>55</v>
      </c>
      <c r="Z3" s="2" t="s">
        <v>65</v>
      </c>
      <c r="AA3" s="2" t="s">
        <v>86</v>
      </c>
      <c r="AB3" s="2" t="s">
        <v>64</v>
      </c>
      <c r="AC3" s="2" t="s">
        <v>63</v>
      </c>
      <c r="AD3" s="2" t="s">
        <v>63</v>
      </c>
      <c r="AE3" s="2" t="s">
        <v>63</v>
      </c>
      <c r="AF3" s="2">
        <v>0.85540000000000005</v>
      </c>
      <c r="AG3" s="2">
        <v>0.15890000000000001</v>
      </c>
      <c r="AH3" s="2">
        <v>0.15890000000000001</v>
      </c>
      <c r="AI3" s="2" t="s">
        <v>87</v>
      </c>
      <c r="AJ3" s="2" t="s">
        <v>63</v>
      </c>
      <c r="AK3" s="2" t="s">
        <v>70</v>
      </c>
      <c r="AL3" s="2">
        <f t="shared" ref="AL3:AL66" si="2">IF(AK3="No",1,0)</f>
        <v>0</v>
      </c>
      <c r="AM3" s="39" t="s">
        <v>514</v>
      </c>
      <c r="AN3" s="2" t="s">
        <v>70</v>
      </c>
      <c r="AO3" s="2">
        <f t="shared" ref="AO3:AO66" si="3">IF(AN3="No",1,0)</f>
        <v>0</v>
      </c>
      <c r="AP3" s="39" t="s">
        <v>671</v>
      </c>
      <c r="AQ3" s="2" t="s">
        <v>88</v>
      </c>
      <c r="AR3" s="2" t="s">
        <v>67</v>
      </c>
      <c r="AS3" s="2" t="s">
        <v>67</v>
      </c>
      <c r="AT3" s="2">
        <f t="shared" ref="AT3:AT66" si="4">IF(AS3="Yes",1,0)</f>
        <v>0</v>
      </c>
      <c r="AU3" s="2" t="s">
        <v>70</v>
      </c>
      <c r="AV3" s="2">
        <f t="shared" ref="AV3:AV66" si="5">IF(AU3="Yes",1,0)</f>
        <v>1</v>
      </c>
      <c r="AW3" s="2" t="s">
        <v>67</v>
      </c>
      <c r="AX3" s="2">
        <f t="shared" ref="AX3:AX66" si="6">IF(AW3="Yes",1,0)</f>
        <v>0</v>
      </c>
      <c r="AY3" s="2" t="s">
        <v>67</v>
      </c>
      <c r="AZ3" s="2" t="s">
        <v>67</v>
      </c>
      <c r="BA3" s="2">
        <f t="shared" ref="BA3:BA66" si="7">IF(AZ3="Yes",1,0)</f>
        <v>0</v>
      </c>
      <c r="BB3" s="2" t="s">
        <v>72</v>
      </c>
      <c r="BC3" s="2" t="s">
        <v>72</v>
      </c>
      <c r="BD3" s="2" t="s">
        <v>67</v>
      </c>
      <c r="BE3" s="2" t="s">
        <v>70</v>
      </c>
      <c r="BF3" s="2">
        <f t="shared" ref="BF3:BF66" si="8">IF(BE3="Yes",1,0)</f>
        <v>1</v>
      </c>
      <c r="BG3" s="2" t="s">
        <v>70</v>
      </c>
      <c r="BH3" s="2">
        <f t="shared" ref="BH3:BH66" si="9">IF(BG3="Yes",1,0)</f>
        <v>1</v>
      </c>
      <c r="BI3" s="2" t="s">
        <v>72</v>
      </c>
      <c r="BJ3" s="2" t="s">
        <v>67</v>
      </c>
      <c r="BK3" s="2" t="s">
        <v>67</v>
      </c>
      <c r="BL3" s="2" t="s">
        <v>70</v>
      </c>
      <c r="BM3" s="2" t="s">
        <v>70</v>
      </c>
      <c r="BN3" s="2" t="s">
        <v>89</v>
      </c>
      <c r="BO3" s="2">
        <f t="shared" ref="BO3:BO66" si="10">AVERAGE(O3,X3,AL3,AO3,AT3,AV3,AX3,BA3,BF3,BH3)</f>
        <v>0.4</v>
      </c>
      <c r="BP3" s="2" t="str">
        <f t="shared" ref="BP3:BP66" si="11">IF(Y3="yes","Yes",".")</f>
        <v>.</v>
      </c>
      <c r="BQ3" s="2" t="s">
        <v>55</v>
      </c>
      <c r="BR3" s="2" t="s">
        <v>308</v>
      </c>
      <c r="BS3" s="2"/>
      <c r="BT3" s="2"/>
      <c r="BU3" s="2"/>
      <c r="BV3" s="2"/>
      <c r="BW3" s="2"/>
      <c r="BX3" s="2"/>
      <c r="BY3" s="2"/>
      <c r="BZ3" s="2"/>
      <c r="CA3" s="2"/>
      <c r="CB3" s="2"/>
      <c r="CC3" s="2"/>
      <c r="CD3" s="2"/>
      <c r="CE3" s="2"/>
      <c r="CF3" s="2"/>
      <c r="CG3" s="2"/>
      <c r="CH3" s="2"/>
      <c r="CI3" s="2"/>
      <c r="CJ3" s="2"/>
      <c r="CK3" s="2"/>
      <c r="CL3" s="2"/>
    </row>
    <row r="4" spans="1:90" ht="15.75" customHeight="1" x14ac:dyDescent="0.2">
      <c r="A4" s="2" t="s">
        <v>90</v>
      </c>
      <c r="B4" s="2">
        <v>23</v>
      </c>
      <c r="C4" s="2">
        <v>12</v>
      </c>
      <c r="D4" s="2">
        <v>11</v>
      </c>
      <c r="E4" s="2">
        <v>12</v>
      </c>
      <c r="F4" s="2">
        <v>11</v>
      </c>
      <c r="G4" s="39" t="s">
        <v>484</v>
      </c>
      <c r="H4" s="2" t="s">
        <v>76</v>
      </c>
      <c r="I4" s="2" t="s">
        <v>56</v>
      </c>
      <c r="J4" s="2" t="s">
        <v>77</v>
      </c>
      <c r="K4" s="2" t="s">
        <v>78</v>
      </c>
      <c r="L4" s="2" t="s">
        <v>57</v>
      </c>
      <c r="M4" s="39" t="s">
        <v>79</v>
      </c>
      <c r="N4" s="2" t="s">
        <v>80</v>
      </c>
      <c r="O4" s="2">
        <f t="shared" si="0"/>
        <v>1</v>
      </c>
      <c r="P4" s="39" t="s">
        <v>81</v>
      </c>
      <c r="Q4" s="2" t="s">
        <v>82</v>
      </c>
      <c r="R4" s="2" t="s">
        <v>83</v>
      </c>
      <c r="S4" s="2" t="s">
        <v>84</v>
      </c>
      <c r="T4" s="2">
        <v>3</v>
      </c>
      <c r="U4" s="2" t="s">
        <v>85</v>
      </c>
      <c r="V4" s="2" t="s">
        <v>62</v>
      </c>
      <c r="W4" s="2" t="s">
        <v>64</v>
      </c>
      <c r="X4" s="2">
        <f t="shared" si="1"/>
        <v>0</v>
      </c>
      <c r="Y4" s="2" t="s">
        <v>55</v>
      </c>
      <c r="Z4" s="2" t="s">
        <v>65</v>
      </c>
      <c r="AA4" s="2" t="s">
        <v>86</v>
      </c>
      <c r="AB4" s="2" t="s">
        <v>64</v>
      </c>
      <c r="AC4" s="2" t="s">
        <v>63</v>
      </c>
      <c r="AD4" s="2" t="s">
        <v>64</v>
      </c>
      <c r="AE4" s="2" t="s">
        <v>64</v>
      </c>
      <c r="AF4" s="2">
        <v>0.73470000000000002</v>
      </c>
      <c r="AG4" s="2">
        <v>0.186</v>
      </c>
      <c r="AH4" s="2">
        <v>0.186</v>
      </c>
      <c r="AI4" s="2" t="s">
        <v>87</v>
      </c>
      <c r="AJ4" s="2" t="s">
        <v>63</v>
      </c>
      <c r="AK4" s="2" t="s">
        <v>70</v>
      </c>
      <c r="AL4" s="2">
        <f t="shared" si="2"/>
        <v>0</v>
      </c>
      <c r="AM4" s="39" t="s">
        <v>514</v>
      </c>
      <c r="AN4" s="2" t="s">
        <v>70</v>
      </c>
      <c r="AO4" s="2">
        <f t="shared" si="3"/>
        <v>0</v>
      </c>
      <c r="AP4" s="40" t="s">
        <v>671</v>
      </c>
      <c r="AQ4" s="2" t="s">
        <v>88</v>
      </c>
      <c r="AR4" s="2" t="s">
        <v>67</v>
      </c>
      <c r="AS4" s="2" t="s">
        <v>67</v>
      </c>
      <c r="AT4" s="2">
        <f t="shared" si="4"/>
        <v>0</v>
      </c>
      <c r="AU4" s="2" t="s">
        <v>70</v>
      </c>
      <c r="AV4" s="2">
        <f t="shared" si="5"/>
        <v>1</v>
      </c>
      <c r="AW4" s="2" t="s">
        <v>67</v>
      </c>
      <c r="AX4" s="2">
        <f t="shared" si="6"/>
        <v>0</v>
      </c>
      <c r="AY4" s="2" t="s">
        <v>67</v>
      </c>
      <c r="AZ4" s="2" t="s">
        <v>67</v>
      </c>
      <c r="BA4" s="2">
        <f t="shared" si="7"/>
        <v>0</v>
      </c>
      <c r="BB4" s="2" t="s">
        <v>72</v>
      </c>
      <c r="BC4" s="2" t="s">
        <v>72</v>
      </c>
      <c r="BD4" s="2" t="s">
        <v>67</v>
      </c>
      <c r="BE4" s="2" t="s">
        <v>70</v>
      </c>
      <c r="BF4" s="2">
        <f t="shared" si="8"/>
        <v>1</v>
      </c>
      <c r="BG4" s="2" t="s">
        <v>70</v>
      </c>
      <c r="BH4" s="2">
        <f t="shared" si="9"/>
        <v>1</v>
      </c>
      <c r="BI4" s="2" t="s">
        <v>72</v>
      </c>
      <c r="BJ4" s="2" t="s">
        <v>67</v>
      </c>
      <c r="BK4" s="2" t="s">
        <v>67</v>
      </c>
      <c r="BL4" s="2" t="s">
        <v>70</v>
      </c>
      <c r="BM4" s="2" t="s">
        <v>70</v>
      </c>
      <c r="BN4" s="2" t="s">
        <v>89</v>
      </c>
      <c r="BO4" s="2">
        <f t="shared" si="10"/>
        <v>0.4</v>
      </c>
      <c r="BP4" s="2" t="str">
        <f t="shared" si="11"/>
        <v>.</v>
      </c>
      <c r="BQ4" s="2" t="s">
        <v>55</v>
      </c>
      <c r="BR4" s="2" t="s">
        <v>308</v>
      </c>
      <c r="BS4" s="2"/>
      <c r="BT4" s="2"/>
      <c r="BU4" s="2"/>
      <c r="BV4" s="2"/>
      <c r="BW4" s="2"/>
      <c r="BX4" s="2"/>
      <c r="BY4" s="2"/>
      <c r="BZ4" s="2"/>
      <c r="CA4" s="2"/>
      <c r="CB4" s="2"/>
      <c r="CC4" s="2"/>
      <c r="CD4" s="2"/>
      <c r="CE4" s="2"/>
      <c r="CF4" s="2"/>
      <c r="CG4" s="2"/>
      <c r="CH4" s="2"/>
      <c r="CI4" s="2"/>
      <c r="CJ4" s="2"/>
      <c r="CK4" s="2"/>
      <c r="CL4" s="2"/>
    </row>
    <row r="5" spans="1:90" ht="15.75" customHeight="1" x14ac:dyDescent="0.2">
      <c r="A5" s="2" t="s">
        <v>91</v>
      </c>
      <c r="B5" s="2">
        <v>42</v>
      </c>
      <c r="C5" s="2">
        <v>24</v>
      </c>
      <c r="D5" s="2">
        <v>18</v>
      </c>
      <c r="E5" s="2">
        <v>24</v>
      </c>
      <c r="F5" s="2">
        <v>18</v>
      </c>
      <c r="G5" s="21" t="s">
        <v>92</v>
      </c>
      <c r="H5" s="2" t="s">
        <v>93</v>
      </c>
      <c r="I5" s="2" t="s">
        <v>56</v>
      </c>
      <c r="J5" s="2" t="s">
        <v>94</v>
      </c>
      <c r="K5" s="2" t="s">
        <v>78</v>
      </c>
      <c r="L5" s="2" t="s">
        <v>95</v>
      </c>
      <c r="M5" s="21" t="s">
        <v>96</v>
      </c>
      <c r="N5" s="2" t="s">
        <v>58</v>
      </c>
      <c r="O5" s="2">
        <f t="shared" si="0"/>
        <v>0</v>
      </c>
      <c r="P5" s="39" t="s">
        <v>97</v>
      </c>
      <c r="Q5" s="2" t="s">
        <v>82</v>
      </c>
      <c r="R5" s="2" t="s">
        <v>83</v>
      </c>
      <c r="S5" s="2" t="s">
        <v>98</v>
      </c>
      <c r="T5" s="2">
        <v>7</v>
      </c>
      <c r="U5" s="2" t="s">
        <v>61</v>
      </c>
      <c r="V5" s="2" t="s">
        <v>62</v>
      </c>
      <c r="W5" s="2" t="s">
        <v>63</v>
      </c>
      <c r="X5" s="2">
        <f t="shared" si="1"/>
        <v>1</v>
      </c>
      <c r="Y5" s="2" t="s">
        <v>64</v>
      </c>
      <c r="Z5" s="2" t="s">
        <v>65</v>
      </c>
      <c r="AA5" s="2" t="s">
        <v>99</v>
      </c>
      <c r="AB5" s="2" t="s">
        <v>64</v>
      </c>
      <c r="AC5" s="2" t="s">
        <v>64</v>
      </c>
      <c r="AD5" s="2" t="s">
        <v>64</v>
      </c>
      <c r="AE5" s="3" t="s">
        <v>64</v>
      </c>
      <c r="AF5" s="4">
        <v>0.41220000000000001</v>
      </c>
      <c r="AG5" s="2">
        <f>B5/(C5*D5)+AF5^2/(2*B5)</f>
        <v>9.9244946507936513E-2</v>
      </c>
      <c r="AH5" s="2">
        <v>0.49622473254999999</v>
      </c>
      <c r="AI5" s="2" t="s">
        <v>673</v>
      </c>
      <c r="AJ5" s="2" t="s">
        <v>100</v>
      </c>
      <c r="AK5" s="2" t="s">
        <v>67</v>
      </c>
      <c r="AL5" s="2">
        <f t="shared" si="2"/>
        <v>1</v>
      </c>
      <c r="AM5" s="21" t="s">
        <v>55</v>
      </c>
      <c r="AN5" s="2" t="s">
        <v>70</v>
      </c>
      <c r="AO5" s="2">
        <f t="shared" si="3"/>
        <v>0</v>
      </c>
      <c r="AP5" s="39" t="s">
        <v>674</v>
      </c>
      <c r="AQ5" s="2" t="s">
        <v>70</v>
      </c>
      <c r="AR5" s="2" t="s">
        <v>67</v>
      </c>
      <c r="AS5" s="2" t="s">
        <v>67</v>
      </c>
      <c r="AT5" s="2">
        <f t="shared" si="4"/>
        <v>0</v>
      </c>
      <c r="AU5" s="2" t="s">
        <v>101</v>
      </c>
      <c r="AV5" s="2">
        <f t="shared" si="5"/>
        <v>0</v>
      </c>
      <c r="AW5" s="2" t="s">
        <v>67</v>
      </c>
      <c r="AX5" s="2">
        <f t="shared" si="6"/>
        <v>0</v>
      </c>
      <c r="AY5" s="2" t="s">
        <v>70</v>
      </c>
      <c r="AZ5" s="2" t="s">
        <v>67</v>
      </c>
      <c r="BA5" s="2">
        <f t="shared" si="7"/>
        <v>0</v>
      </c>
      <c r="BB5" s="2" t="s">
        <v>72</v>
      </c>
      <c r="BC5" s="2" t="s">
        <v>72</v>
      </c>
      <c r="BD5" s="2" t="s">
        <v>67</v>
      </c>
      <c r="BE5" s="2" t="s">
        <v>70</v>
      </c>
      <c r="BF5" s="2">
        <f t="shared" si="8"/>
        <v>1</v>
      </c>
      <c r="BG5" s="2" t="s">
        <v>70</v>
      </c>
      <c r="BH5" s="2">
        <f t="shared" si="9"/>
        <v>1</v>
      </c>
      <c r="BI5" s="2" t="s">
        <v>72</v>
      </c>
      <c r="BJ5" s="2" t="s">
        <v>70</v>
      </c>
      <c r="BK5" s="2" t="s">
        <v>67</v>
      </c>
      <c r="BL5" s="2" t="s">
        <v>70</v>
      </c>
      <c r="BM5" s="2" t="s">
        <v>70</v>
      </c>
      <c r="BN5" s="2" t="s">
        <v>102</v>
      </c>
      <c r="BO5" s="2">
        <f t="shared" si="10"/>
        <v>0.4</v>
      </c>
      <c r="BP5" s="2" t="str">
        <f t="shared" si="11"/>
        <v>.</v>
      </c>
      <c r="BQ5" s="2" t="s">
        <v>55</v>
      </c>
      <c r="BR5" s="2" t="s">
        <v>766</v>
      </c>
      <c r="BS5" s="2"/>
      <c r="BT5" s="2"/>
      <c r="BU5" s="2"/>
      <c r="BV5" s="2"/>
      <c r="BW5" s="2"/>
      <c r="BX5" s="2"/>
      <c r="BY5" s="2"/>
      <c r="BZ5" s="2"/>
      <c r="CA5" s="2"/>
      <c r="CB5" s="2"/>
      <c r="CC5" s="2"/>
      <c r="CD5" s="2"/>
      <c r="CE5" s="2"/>
      <c r="CF5" s="2"/>
      <c r="CG5" s="2"/>
      <c r="CH5" s="2"/>
      <c r="CI5" s="2"/>
      <c r="CJ5" s="2"/>
      <c r="CK5" s="2"/>
      <c r="CL5" s="2"/>
    </row>
    <row r="6" spans="1:90" ht="15.75" customHeight="1" x14ac:dyDescent="0.2">
      <c r="A6" s="2" t="s">
        <v>438</v>
      </c>
      <c r="B6" s="2">
        <v>227.33333300000001</v>
      </c>
      <c r="C6" s="2">
        <v>86.333333300000007</v>
      </c>
      <c r="D6" s="2">
        <v>141</v>
      </c>
      <c r="E6" s="2">
        <v>96.401579472679742</v>
      </c>
      <c r="F6" s="2">
        <v>157.44350624302524</v>
      </c>
      <c r="G6" s="2" t="s">
        <v>741</v>
      </c>
      <c r="H6" s="2" t="s">
        <v>105</v>
      </c>
      <c r="I6" s="2" t="s">
        <v>56</v>
      </c>
      <c r="J6" s="2" t="s">
        <v>106</v>
      </c>
      <c r="K6" s="2" t="s">
        <v>78</v>
      </c>
      <c r="L6" s="2" t="s">
        <v>57</v>
      </c>
      <c r="M6" s="39" t="s">
        <v>507</v>
      </c>
      <c r="N6" s="2" t="s">
        <v>58</v>
      </c>
      <c r="O6" s="2">
        <f t="shared" si="0"/>
        <v>0</v>
      </c>
      <c r="P6" s="39" t="s">
        <v>677</v>
      </c>
      <c r="Q6" s="2" t="s">
        <v>82</v>
      </c>
      <c r="R6" s="2" t="s">
        <v>107</v>
      </c>
      <c r="S6" s="2" t="s">
        <v>55</v>
      </c>
      <c r="T6" s="2">
        <v>1</v>
      </c>
      <c r="U6" s="2" t="s">
        <v>61</v>
      </c>
      <c r="V6" s="2" t="s">
        <v>108</v>
      </c>
      <c r="W6" s="2" t="s">
        <v>63</v>
      </c>
      <c r="X6" s="2">
        <f t="shared" si="1"/>
        <v>1</v>
      </c>
      <c r="Y6" s="2" t="s">
        <v>63</v>
      </c>
      <c r="Z6" s="2" t="s">
        <v>65</v>
      </c>
      <c r="AA6" s="2" t="s">
        <v>439</v>
      </c>
      <c r="AB6" s="2" t="s">
        <v>64</v>
      </c>
      <c r="AC6" s="2" t="s">
        <v>64</v>
      </c>
      <c r="AD6" s="2" t="s">
        <v>440</v>
      </c>
      <c r="AE6" s="2" t="s">
        <v>64</v>
      </c>
      <c r="AF6" s="2">
        <v>0.32437742000000003</v>
      </c>
      <c r="AG6" s="2">
        <f>(E6+F6)/(E6*F6)+AF6^2/(2*(E6+F6))</f>
        <v>1.69320123751747E-2</v>
      </c>
      <c r="AH6" s="2">
        <v>0.27015966411945413</v>
      </c>
      <c r="AI6" s="2" t="s">
        <v>440</v>
      </c>
      <c r="AJ6" s="2" t="s">
        <v>64</v>
      </c>
      <c r="AK6" s="2" t="s">
        <v>70</v>
      </c>
      <c r="AL6" s="2">
        <f t="shared" si="2"/>
        <v>0</v>
      </c>
      <c r="AM6" s="39" t="s">
        <v>513</v>
      </c>
      <c r="AN6" s="2" t="s">
        <v>70</v>
      </c>
      <c r="AO6" s="2">
        <f t="shared" si="3"/>
        <v>0</v>
      </c>
      <c r="AP6" s="39" t="s">
        <v>676</v>
      </c>
      <c r="AQ6" s="2" t="s">
        <v>233</v>
      </c>
      <c r="AR6" s="2" t="s">
        <v>67</v>
      </c>
      <c r="AS6" s="2" t="s">
        <v>67</v>
      </c>
      <c r="AT6" s="2">
        <f t="shared" si="4"/>
        <v>0</v>
      </c>
      <c r="AU6" s="2" t="s">
        <v>101</v>
      </c>
      <c r="AV6" s="2">
        <f t="shared" si="5"/>
        <v>0</v>
      </c>
      <c r="AW6" s="2" t="s">
        <v>67</v>
      </c>
      <c r="AX6" s="2">
        <f t="shared" si="6"/>
        <v>0</v>
      </c>
      <c r="AY6" s="2" t="s">
        <v>67</v>
      </c>
      <c r="AZ6" s="2" t="s">
        <v>67</v>
      </c>
      <c r="BA6" s="2">
        <f t="shared" si="7"/>
        <v>0</v>
      </c>
      <c r="BB6" s="2" t="s">
        <v>72</v>
      </c>
      <c r="BC6" s="2" t="s">
        <v>72</v>
      </c>
      <c r="BD6" s="2" t="s">
        <v>67</v>
      </c>
      <c r="BE6" s="2" t="s">
        <v>70</v>
      </c>
      <c r="BF6" s="2">
        <f t="shared" si="8"/>
        <v>1</v>
      </c>
      <c r="BG6" s="2" t="s">
        <v>70</v>
      </c>
      <c r="BH6" s="2">
        <f t="shared" si="9"/>
        <v>1</v>
      </c>
      <c r="BI6" s="2" t="s">
        <v>72</v>
      </c>
      <c r="BJ6" s="2" t="s">
        <v>67</v>
      </c>
      <c r="BK6" s="2" t="s">
        <v>67</v>
      </c>
      <c r="BL6" s="2" t="s">
        <v>70</v>
      </c>
      <c r="BM6" s="2" t="s">
        <v>70</v>
      </c>
      <c r="BN6" s="2" t="s">
        <v>102</v>
      </c>
      <c r="BO6" s="2">
        <f t="shared" si="10"/>
        <v>0.3</v>
      </c>
      <c r="BP6" s="2" t="str">
        <f t="shared" si="11"/>
        <v>Yes</v>
      </c>
      <c r="BQ6" s="2" t="s">
        <v>55</v>
      </c>
      <c r="BR6" s="2" t="s">
        <v>750</v>
      </c>
      <c r="BS6" s="2"/>
      <c r="BT6" s="2"/>
      <c r="BU6" s="2"/>
      <c r="BV6" s="2"/>
      <c r="BW6" s="2"/>
      <c r="BX6" s="2"/>
      <c r="BY6" s="2"/>
      <c r="BZ6" s="2"/>
      <c r="CA6" s="2"/>
      <c r="CB6" s="2"/>
      <c r="CC6" s="2"/>
      <c r="CD6" s="2"/>
      <c r="CE6" s="2"/>
      <c r="CF6" s="2"/>
      <c r="CG6" s="2"/>
      <c r="CH6" s="2"/>
      <c r="CI6" s="2"/>
      <c r="CJ6" s="2"/>
      <c r="CK6" s="2"/>
      <c r="CL6" s="2"/>
    </row>
    <row r="7" spans="1:90" ht="15.75" customHeight="1" x14ac:dyDescent="0.2">
      <c r="A7" s="2" t="s">
        <v>114</v>
      </c>
      <c r="B7" s="2">
        <v>198</v>
      </c>
      <c r="C7" s="2">
        <f>B7/2</f>
        <v>99</v>
      </c>
      <c r="D7" s="2">
        <v>99</v>
      </c>
      <c r="E7" s="2">
        <v>99</v>
      </c>
      <c r="F7" s="2">
        <v>99</v>
      </c>
      <c r="G7" s="21" t="s">
        <v>115</v>
      </c>
      <c r="H7" s="2" t="s">
        <v>105</v>
      </c>
      <c r="I7" s="2" t="s">
        <v>56</v>
      </c>
      <c r="J7" s="2" t="s">
        <v>106</v>
      </c>
      <c r="K7" s="2" t="s">
        <v>116</v>
      </c>
      <c r="L7" s="2" t="s">
        <v>95</v>
      </c>
      <c r="M7" s="39" t="s">
        <v>745</v>
      </c>
      <c r="N7" s="2" t="s">
        <v>80</v>
      </c>
      <c r="O7" s="2">
        <f t="shared" si="0"/>
        <v>1</v>
      </c>
      <c r="P7" s="39" t="s">
        <v>508</v>
      </c>
      <c r="Q7" s="2" t="s">
        <v>82</v>
      </c>
      <c r="R7" s="2" t="s">
        <v>107</v>
      </c>
      <c r="S7" s="2" t="s">
        <v>55</v>
      </c>
      <c r="T7" s="2">
        <v>2</v>
      </c>
      <c r="U7" s="2" t="s">
        <v>85</v>
      </c>
      <c r="V7" s="2" t="s">
        <v>108</v>
      </c>
      <c r="W7" s="2" t="s">
        <v>64</v>
      </c>
      <c r="X7" s="2">
        <f t="shared" si="1"/>
        <v>0</v>
      </c>
      <c r="Y7" s="2" t="s">
        <v>55</v>
      </c>
      <c r="Z7" s="2" t="s">
        <v>117</v>
      </c>
      <c r="AA7" s="2" t="s">
        <v>86</v>
      </c>
      <c r="AB7" s="2" t="s">
        <v>64</v>
      </c>
      <c r="AC7" s="2" t="s">
        <v>63</v>
      </c>
      <c r="AD7" s="2" t="s">
        <v>64</v>
      </c>
      <c r="AE7" s="2" t="s">
        <v>64</v>
      </c>
      <c r="AF7" s="2">
        <v>-0.19500000000000001</v>
      </c>
      <c r="AG7" s="2">
        <v>2.0299999999999999E-2</v>
      </c>
      <c r="AH7" s="2">
        <v>2.0299999999999999E-2</v>
      </c>
      <c r="AI7" s="2" t="s">
        <v>118</v>
      </c>
      <c r="AJ7" s="2" t="s">
        <v>63</v>
      </c>
      <c r="AK7" s="2" t="s">
        <v>67</v>
      </c>
      <c r="AL7" s="2">
        <f t="shared" si="2"/>
        <v>1</v>
      </c>
      <c r="AM7" s="2" t="s">
        <v>55</v>
      </c>
      <c r="AN7" s="2" t="s">
        <v>70</v>
      </c>
      <c r="AO7" s="2">
        <f t="shared" si="3"/>
        <v>0</v>
      </c>
      <c r="AP7" s="39" t="s">
        <v>678</v>
      </c>
      <c r="AQ7" s="2" t="s">
        <v>70</v>
      </c>
      <c r="AR7" s="2" t="s">
        <v>67</v>
      </c>
      <c r="AS7" s="2" t="s">
        <v>67</v>
      </c>
      <c r="AT7" s="2">
        <f t="shared" si="4"/>
        <v>0</v>
      </c>
      <c r="AU7" s="2" t="s">
        <v>70</v>
      </c>
      <c r="AV7" s="2">
        <f t="shared" si="5"/>
        <v>1</v>
      </c>
      <c r="AW7" s="2" t="s">
        <v>70</v>
      </c>
      <c r="AX7" s="2">
        <f t="shared" si="6"/>
        <v>1</v>
      </c>
      <c r="AY7" s="2" t="s">
        <v>70</v>
      </c>
      <c r="AZ7" s="2" t="s">
        <v>67</v>
      </c>
      <c r="BA7" s="2">
        <f t="shared" si="7"/>
        <v>0</v>
      </c>
      <c r="BB7" s="2" t="s">
        <v>72</v>
      </c>
      <c r="BC7" s="2" t="s">
        <v>72</v>
      </c>
      <c r="BD7" s="2" t="s">
        <v>67</v>
      </c>
      <c r="BE7" s="2" t="s">
        <v>70</v>
      </c>
      <c r="BF7" s="2">
        <f t="shared" si="8"/>
        <v>1</v>
      </c>
      <c r="BG7" s="2" t="s">
        <v>70</v>
      </c>
      <c r="BH7" s="2">
        <f t="shared" si="9"/>
        <v>1</v>
      </c>
      <c r="BI7" s="2" t="s">
        <v>70</v>
      </c>
      <c r="BJ7" s="2" t="s">
        <v>70</v>
      </c>
      <c r="BK7" s="2" t="s">
        <v>67</v>
      </c>
      <c r="BL7" s="2" t="s">
        <v>70</v>
      </c>
      <c r="BM7" s="2" t="s">
        <v>70</v>
      </c>
      <c r="BN7" s="2" t="s">
        <v>119</v>
      </c>
      <c r="BO7" s="2">
        <f t="shared" si="10"/>
        <v>0.6</v>
      </c>
      <c r="BP7" s="2" t="str">
        <f t="shared" si="11"/>
        <v>.</v>
      </c>
      <c r="BQ7" s="2" t="s">
        <v>55</v>
      </c>
      <c r="BR7" s="2" t="s">
        <v>308</v>
      </c>
      <c r="BS7" s="2"/>
      <c r="BT7" s="2"/>
      <c r="BU7" s="2"/>
      <c r="BV7" s="2"/>
      <c r="BW7" s="2"/>
      <c r="BX7" s="2"/>
      <c r="BY7" s="2"/>
      <c r="BZ7" s="2"/>
      <c r="CA7" s="2"/>
      <c r="CB7" s="2"/>
      <c r="CC7" s="2"/>
      <c r="CD7" s="2"/>
      <c r="CE7" s="2"/>
      <c r="CF7" s="2"/>
      <c r="CG7" s="2"/>
      <c r="CH7" s="2"/>
      <c r="CI7" s="2"/>
      <c r="CJ7" s="2"/>
      <c r="CK7" s="2"/>
      <c r="CL7" s="2"/>
    </row>
    <row r="8" spans="1:90" ht="15.75" customHeight="1" x14ac:dyDescent="0.2">
      <c r="A8" s="2" t="s">
        <v>120</v>
      </c>
      <c r="B8" s="2">
        <v>400</v>
      </c>
      <c r="C8" s="2">
        <v>200</v>
      </c>
      <c r="D8" s="2">
        <v>200</v>
      </c>
      <c r="E8" s="2">
        <v>200</v>
      </c>
      <c r="F8" s="2">
        <v>200</v>
      </c>
      <c r="G8" s="21" t="s">
        <v>121</v>
      </c>
      <c r="H8" s="2" t="s">
        <v>122</v>
      </c>
      <c r="I8" s="2" t="s">
        <v>56</v>
      </c>
      <c r="J8" s="2" t="s">
        <v>106</v>
      </c>
      <c r="K8" s="2" t="s">
        <v>116</v>
      </c>
      <c r="L8" s="2" t="s">
        <v>123</v>
      </c>
      <c r="M8" s="39" t="s">
        <v>745</v>
      </c>
      <c r="N8" s="2" t="s">
        <v>80</v>
      </c>
      <c r="O8" s="2">
        <f t="shared" si="0"/>
        <v>1</v>
      </c>
      <c r="P8" s="39" t="s">
        <v>508</v>
      </c>
      <c r="Q8" s="2" t="s">
        <v>82</v>
      </c>
      <c r="R8" s="2" t="s">
        <v>107</v>
      </c>
      <c r="S8" s="2" t="s">
        <v>55</v>
      </c>
      <c r="T8" s="2">
        <v>2</v>
      </c>
      <c r="U8" s="2" t="s">
        <v>85</v>
      </c>
      <c r="V8" s="2" t="s">
        <v>108</v>
      </c>
      <c r="W8" s="2" t="s">
        <v>64</v>
      </c>
      <c r="X8" s="2">
        <f t="shared" si="1"/>
        <v>0</v>
      </c>
      <c r="Y8" s="2" t="s">
        <v>55</v>
      </c>
      <c r="Z8" s="2" t="s">
        <v>117</v>
      </c>
      <c r="AA8" s="2" t="s">
        <v>86</v>
      </c>
      <c r="AB8" s="2" t="s">
        <v>64</v>
      </c>
      <c r="AC8" s="2" t="s">
        <v>63</v>
      </c>
      <c r="AD8" s="2" t="s">
        <v>64</v>
      </c>
      <c r="AE8" s="2" t="s">
        <v>64</v>
      </c>
      <c r="AF8" s="2">
        <v>-0.1216</v>
      </c>
      <c r="AG8" s="2">
        <v>0.01</v>
      </c>
      <c r="AH8" s="2">
        <v>0.01</v>
      </c>
      <c r="AI8" s="2" t="s">
        <v>118</v>
      </c>
      <c r="AJ8" s="2" t="s">
        <v>63</v>
      </c>
      <c r="AK8" s="2" t="s">
        <v>67</v>
      </c>
      <c r="AL8" s="2">
        <f t="shared" si="2"/>
        <v>1</v>
      </c>
      <c r="AM8" s="2" t="s">
        <v>55</v>
      </c>
      <c r="AN8" s="2" t="s">
        <v>70</v>
      </c>
      <c r="AO8" s="2">
        <f t="shared" si="3"/>
        <v>0</v>
      </c>
      <c r="AP8" s="39" t="s">
        <v>678</v>
      </c>
      <c r="AQ8" s="2" t="s">
        <v>70</v>
      </c>
      <c r="AR8" s="2" t="s">
        <v>67</v>
      </c>
      <c r="AS8" s="2" t="s">
        <v>67</v>
      </c>
      <c r="AT8" s="2">
        <f t="shared" si="4"/>
        <v>0</v>
      </c>
      <c r="AU8" s="2" t="s">
        <v>70</v>
      </c>
      <c r="AV8" s="2">
        <f t="shared" si="5"/>
        <v>1</v>
      </c>
      <c r="AW8" s="2" t="s">
        <v>70</v>
      </c>
      <c r="AX8" s="2">
        <f t="shared" si="6"/>
        <v>1</v>
      </c>
      <c r="AY8" s="2" t="s">
        <v>70</v>
      </c>
      <c r="AZ8" s="2" t="s">
        <v>67</v>
      </c>
      <c r="BA8" s="2">
        <f t="shared" si="7"/>
        <v>0</v>
      </c>
      <c r="BB8" s="2" t="s">
        <v>72</v>
      </c>
      <c r="BC8" s="2" t="s">
        <v>72</v>
      </c>
      <c r="BD8" s="2" t="s">
        <v>67</v>
      </c>
      <c r="BE8" s="2" t="s">
        <v>70</v>
      </c>
      <c r="BF8" s="2">
        <f t="shared" si="8"/>
        <v>1</v>
      </c>
      <c r="BG8" s="2" t="s">
        <v>70</v>
      </c>
      <c r="BH8" s="2">
        <f t="shared" si="9"/>
        <v>1</v>
      </c>
      <c r="BI8" s="2" t="s">
        <v>70</v>
      </c>
      <c r="BJ8" s="2" t="s">
        <v>70</v>
      </c>
      <c r="BK8" s="2" t="s">
        <v>67</v>
      </c>
      <c r="BL8" s="2" t="s">
        <v>70</v>
      </c>
      <c r="BM8" s="2" t="s">
        <v>70</v>
      </c>
      <c r="BN8" s="2" t="s">
        <v>119</v>
      </c>
      <c r="BO8" s="2">
        <f t="shared" si="10"/>
        <v>0.6</v>
      </c>
      <c r="BP8" s="2" t="str">
        <f t="shared" si="11"/>
        <v>.</v>
      </c>
      <c r="BQ8" s="2" t="s">
        <v>55</v>
      </c>
      <c r="BR8" s="2" t="s">
        <v>308</v>
      </c>
      <c r="BS8" s="2"/>
      <c r="BT8" s="2"/>
      <c r="BU8" s="2"/>
      <c r="BV8" s="2"/>
      <c r="BW8" s="2"/>
      <c r="BX8" s="2"/>
      <c r="BY8" s="2"/>
      <c r="BZ8" s="2"/>
      <c r="CA8" s="2"/>
      <c r="CB8" s="2"/>
      <c r="CC8" s="2"/>
      <c r="CD8" s="2"/>
      <c r="CE8" s="2"/>
      <c r="CF8" s="2"/>
      <c r="CG8" s="2"/>
      <c r="CH8" s="2"/>
      <c r="CI8" s="2"/>
      <c r="CJ8" s="2"/>
      <c r="CK8" s="2"/>
      <c r="CL8" s="2"/>
    </row>
    <row r="9" spans="1:90" ht="15.75" customHeight="1" x14ac:dyDescent="0.2">
      <c r="A9" s="2" t="s">
        <v>124</v>
      </c>
      <c r="B9" s="2">
        <v>90</v>
      </c>
      <c r="C9" s="2">
        <v>48</v>
      </c>
      <c r="D9" s="2">
        <v>42</v>
      </c>
      <c r="E9" s="2">
        <v>48</v>
      </c>
      <c r="F9" s="2">
        <v>42</v>
      </c>
      <c r="G9" s="39" t="s">
        <v>679</v>
      </c>
      <c r="H9" s="2" t="s">
        <v>105</v>
      </c>
      <c r="I9" s="2" t="s">
        <v>56</v>
      </c>
      <c r="J9" s="2" t="s">
        <v>106</v>
      </c>
      <c r="K9" s="2" t="s">
        <v>125</v>
      </c>
      <c r="L9" s="2" t="s">
        <v>95</v>
      </c>
      <c r="M9" s="39" t="s">
        <v>509</v>
      </c>
      <c r="N9" s="2" t="s">
        <v>80</v>
      </c>
      <c r="O9" s="2">
        <f t="shared" si="0"/>
        <v>1</v>
      </c>
      <c r="P9" s="39" t="s">
        <v>510</v>
      </c>
      <c r="Q9" s="2" t="s">
        <v>82</v>
      </c>
      <c r="R9" s="2" t="s">
        <v>83</v>
      </c>
      <c r="S9" s="2" t="s">
        <v>84</v>
      </c>
      <c r="T9" s="2">
        <v>4</v>
      </c>
      <c r="U9" s="2" t="s">
        <v>85</v>
      </c>
      <c r="V9" s="2" t="s">
        <v>62</v>
      </c>
      <c r="W9" s="2" t="s">
        <v>63</v>
      </c>
      <c r="X9" s="2">
        <f t="shared" si="1"/>
        <v>1</v>
      </c>
      <c r="Y9" s="2" t="s">
        <v>63</v>
      </c>
      <c r="Z9" s="2" t="s">
        <v>65</v>
      </c>
      <c r="AA9" s="2" t="s">
        <v>66</v>
      </c>
      <c r="AB9" s="2" t="s">
        <v>64</v>
      </c>
      <c r="AC9" s="2" t="s">
        <v>63</v>
      </c>
      <c r="AD9" s="2" t="s">
        <v>63</v>
      </c>
      <c r="AE9" s="2" t="s">
        <v>64</v>
      </c>
      <c r="AF9" s="2">
        <v>0.61909999999999998</v>
      </c>
      <c r="AG9" s="2">
        <v>4.6800000000000001E-2</v>
      </c>
      <c r="AH9" s="2">
        <v>0.15778285714285714</v>
      </c>
      <c r="AI9" s="5" t="s">
        <v>473</v>
      </c>
      <c r="AJ9" s="2" t="s">
        <v>100</v>
      </c>
      <c r="AK9" s="2" t="s">
        <v>70</v>
      </c>
      <c r="AL9" s="2">
        <f t="shared" si="2"/>
        <v>0</v>
      </c>
      <c r="AM9" s="39" t="s">
        <v>541</v>
      </c>
      <c r="AN9" s="2" t="s">
        <v>70</v>
      </c>
      <c r="AO9" s="2">
        <f t="shared" si="3"/>
        <v>0</v>
      </c>
      <c r="AP9" s="39" t="s">
        <v>680</v>
      </c>
      <c r="AQ9" s="2" t="s">
        <v>70</v>
      </c>
      <c r="AR9" s="2" t="s">
        <v>70</v>
      </c>
      <c r="AS9" s="2" t="s">
        <v>67</v>
      </c>
      <c r="AT9" s="2">
        <f t="shared" si="4"/>
        <v>0</v>
      </c>
      <c r="AU9" s="2" t="s">
        <v>126</v>
      </c>
      <c r="AV9" s="2">
        <f t="shared" si="5"/>
        <v>0</v>
      </c>
      <c r="AW9" s="2" t="s">
        <v>67</v>
      </c>
      <c r="AX9" s="2">
        <f t="shared" si="6"/>
        <v>0</v>
      </c>
      <c r="AY9" s="2" t="s">
        <v>70</v>
      </c>
      <c r="AZ9" s="2" t="s">
        <v>67</v>
      </c>
      <c r="BA9" s="2">
        <f t="shared" si="7"/>
        <v>0</v>
      </c>
      <c r="BB9" s="2" t="s">
        <v>72</v>
      </c>
      <c r="BC9" s="2" t="s">
        <v>72</v>
      </c>
      <c r="BD9" s="2" t="s">
        <v>72</v>
      </c>
      <c r="BE9" s="2" t="s">
        <v>70</v>
      </c>
      <c r="BF9" s="2">
        <f t="shared" si="8"/>
        <v>1</v>
      </c>
      <c r="BG9" s="2" t="s">
        <v>70</v>
      </c>
      <c r="BH9" s="2">
        <f t="shared" si="9"/>
        <v>1</v>
      </c>
      <c r="BI9" s="2" t="s">
        <v>72</v>
      </c>
      <c r="BJ9" s="2" t="s">
        <v>67</v>
      </c>
      <c r="BK9" s="2" t="s">
        <v>67</v>
      </c>
      <c r="BL9" s="2" t="s">
        <v>70</v>
      </c>
      <c r="BM9" s="2" t="s">
        <v>67</v>
      </c>
      <c r="BN9" s="2" t="s">
        <v>127</v>
      </c>
      <c r="BO9" s="2">
        <f t="shared" si="10"/>
        <v>0.4</v>
      </c>
      <c r="BP9" s="2" t="str">
        <f t="shared" si="11"/>
        <v>Yes</v>
      </c>
      <c r="BQ9" s="2" t="s">
        <v>55</v>
      </c>
      <c r="BR9" s="2" t="s">
        <v>763</v>
      </c>
      <c r="BS9" s="2"/>
      <c r="BT9" s="2"/>
      <c r="BU9" s="2"/>
      <c r="BV9" s="2"/>
      <c r="BW9" s="2"/>
      <c r="BX9" s="2"/>
      <c r="BY9" s="2"/>
      <c r="BZ9" s="2"/>
      <c r="CA9" s="2"/>
      <c r="CB9" s="2"/>
      <c r="CC9" s="2"/>
      <c r="CD9" s="2"/>
      <c r="CE9" s="2"/>
      <c r="CF9" s="2"/>
      <c r="CG9" s="2"/>
      <c r="CH9" s="2"/>
      <c r="CI9" s="2"/>
      <c r="CJ9" s="2"/>
      <c r="CK9" s="2"/>
      <c r="CL9" s="2"/>
    </row>
    <row r="10" spans="1:90" ht="15.75" customHeight="1" x14ac:dyDescent="0.2">
      <c r="A10" s="6" t="s">
        <v>128</v>
      </c>
      <c r="B10" s="7">
        <v>686</v>
      </c>
      <c r="C10" s="2">
        <v>276</v>
      </c>
      <c r="D10" s="2">
        <v>410</v>
      </c>
      <c r="E10" s="2">
        <v>276</v>
      </c>
      <c r="F10" s="2">
        <v>410</v>
      </c>
      <c r="G10" s="21" t="s">
        <v>129</v>
      </c>
      <c r="H10" s="2" t="s">
        <v>105</v>
      </c>
      <c r="I10" s="2" t="s">
        <v>56</v>
      </c>
      <c r="J10" s="2" t="s">
        <v>106</v>
      </c>
      <c r="K10" s="2" t="s">
        <v>78</v>
      </c>
      <c r="L10" s="2" t="s">
        <v>123</v>
      </c>
      <c r="M10" s="39" t="s">
        <v>682</v>
      </c>
      <c r="N10" s="2" t="s">
        <v>58</v>
      </c>
      <c r="O10" s="2">
        <f t="shared" si="0"/>
        <v>0</v>
      </c>
      <c r="P10" s="39" t="s">
        <v>511</v>
      </c>
      <c r="Q10" s="2" t="s">
        <v>82</v>
      </c>
      <c r="R10" s="2" t="s">
        <v>107</v>
      </c>
      <c r="S10" s="2" t="s">
        <v>55</v>
      </c>
      <c r="T10" s="2">
        <v>6</v>
      </c>
      <c r="U10" s="2" t="s">
        <v>61</v>
      </c>
      <c r="V10" s="2" t="s">
        <v>108</v>
      </c>
      <c r="W10" s="2" t="s">
        <v>64</v>
      </c>
      <c r="X10" s="2">
        <f t="shared" si="1"/>
        <v>0</v>
      </c>
      <c r="Y10" s="2" t="s">
        <v>55</v>
      </c>
      <c r="Z10" s="2" t="s">
        <v>130</v>
      </c>
      <c r="AA10" s="2" t="s">
        <v>99</v>
      </c>
      <c r="AB10" s="2" t="s">
        <v>64</v>
      </c>
      <c r="AC10" s="2" t="s">
        <v>63</v>
      </c>
      <c r="AD10" s="2" t="s">
        <v>63</v>
      </c>
      <c r="AE10" s="2" t="s">
        <v>63</v>
      </c>
      <c r="AF10" s="2">
        <v>0.33</v>
      </c>
      <c r="AG10" s="2">
        <v>6.1000000000000004E-3</v>
      </c>
      <c r="AH10" s="2">
        <v>2.4806666666666668E-2</v>
      </c>
      <c r="AI10" s="2" t="s">
        <v>131</v>
      </c>
      <c r="AJ10" s="2" t="s">
        <v>64</v>
      </c>
      <c r="AK10" s="2" t="s">
        <v>70</v>
      </c>
      <c r="AL10" s="2">
        <f t="shared" si="2"/>
        <v>0</v>
      </c>
      <c r="AM10" s="39" t="s">
        <v>683</v>
      </c>
      <c r="AN10" s="2" t="s">
        <v>70</v>
      </c>
      <c r="AO10" s="2">
        <f t="shared" si="3"/>
        <v>0</v>
      </c>
      <c r="AP10" s="39" t="s">
        <v>512</v>
      </c>
      <c r="AQ10" s="2" t="s">
        <v>233</v>
      </c>
      <c r="AR10" s="2" t="s">
        <v>70</v>
      </c>
      <c r="AS10" s="2" t="s">
        <v>67</v>
      </c>
      <c r="AT10" s="2">
        <f t="shared" si="4"/>
        <v>0</v>
      </c>
      <c r="AU10" s="2" t="s">
        <v>126</v>
      </c>
      <c r="AV10" s="2">
        <f t="shared" si="5"/>
        <v>0</v>
      </c>
      <c r="AW10" s="2" t="s">
        <v>67</v>
      </c>
      <c r="AX10" s="2">
        <f t="shared" si="6"/>
        <v>0</v>
      </c>
      <c r="AY10" s="2" t="s">
        <v>67</v>
      </c>
      <c r="AZ10" s="2" t="s">
        <v>67</v>
      </c>
      <c r="BA10" s="2">
        <f t="shared" si="7"/>
        <v>0</v>
      </c>
      <c r="BB10" s="2" t="s">
        <v>72</v>
      </c>
      <c r="BC10" s="2" t="s">
        <v>72</v>
      </c>
      <c r="BD10" s="2" t="s">
        <v>67</v>
      </c>
      <c r="BE10" s="2" t="s">
        <v>70</v>
      </c>
      <c r="BF10" s="2">
        <f t="shared" si="8"/>
        <v>1</v>
      </c>
      <c r="BG10" s="2" t="s">
        <v>70</v>
      </c>
      <c r="BH10" s="2">
        <f t="shared" si="9"/>
        <v>1</v>
      </c>
      <c r="BI10" s="2" t="s">
        <v>72</v>
      </c>
      <c r="BJ10" s="2" t="s">
        <v>70</v>
      </c>
      <c r="BK10" s="2" t="s">
        <v>70</v>
      </c>
      <c r="BL10" s="2" t="s">
        <v>70</v>
      </c>
      <c r="BM10" s="2" t="s">
        <v>70</v>
      </c>
      <c r="BN10" s="2" t="s">
        <v>132</v>
      </c>
      <c r="BO10" s="2">
        <f t="shared" si="10"/>
        <v>0.2</v>
      </c>
      <c r="BP10" s="2" t="str">
        <f t="shared" si="11"/>
        <v>.</v>
      </c>
      <c r="BQ10" s="2" t="s">
        <v>55</v>
      </c>
      <c r="BR10" s="2" t="s">
        <v>764</v>
      </c>
      <c r="BS10" s="2"/>
      <c r="BT10" s="2"/>
      <c r="BU10" s="2"/>
      <c r="BV10" s="2"/>
      <c r="BW10" s="2"/>
      <c r="BX10" s="2"/>
      <c r="BY10" s="2"/>
      <c r="BZ10" s="2"/>
      <c r="CA10" s="2"/>
      <c r="CB10" s="2"/>
      <c r="CC10" s="2"/>
      <c r="CD10" s="2"/>
      <c r="CE10" s="2"/>
      <c r="CF10" s="2"/>
      <c r="CG10" s="2"/>
      <c r="CH10" s="2"/>
      <c r="CI10" s="2"/>
      <c r="CJ10" s="2"/>
      <c r="CK10" s="2"/>
      <c r="CL10" s="2"/>
    </row>
    <row r="11" spans="1:90" ht="15.75" customHeight="1" x14ac:dyDescent="0.2">
      <c r="A11" s="2" t="s">
        <v>133</v>
      </c>
      <c r="B11" s="2">
        <v>172</v>
      </c>
      <c r="C11" s="2">
        <v>87</v>
      </c>
      <c r="D11" s="2">
        <v>85</v>
      </c>
      <c r="E11" s="2">
        <v>87</v>
      </c>
      <c r="F11" s="2">
        <v>85</v>
      </c>
      <c r="G11" s="39" t="s">
        <v>684</v>
      </c>
      <c r="H11" s="2" t="s">
        <v>76</v>
      </c>
      <c r="I11" s="2" t="s">
        <v>56</v>
      </c>
      <c r="J11" s="2" t="s">
        <v>77</v>
      </c>
      <c r="K11" s="2" t="s">
        <v>78</v>
      </c>
      <c r="L11" s="2" t="s">
        <v>57</v>
      </c>
      <c r="M11" s="39" t="s">
        <v>515</v>
      </c>
      <c r="N11" s="2" t="s">
        <v>80</v>
      </c>
      <c r="O11" s="2">
        <f t="shared" si="0"/>
        <v>1</v>
      </c>
      <c r="P11" s="39" t="s">
        <v>685</v>
      </c>
      <c r="Q11" s="2" t="s">
        <v>58</v>
      </c>
      <c r="R11" s="2" t="s">
        <v>60</v>
      </c>
      <c r="S11" s="2" t="s">
        <v>55</v>
      </c>
      <c r="T11" s="2">
        <v>1</v>
      </c>
      <c r="U11" s="2" t="s">
        <v>85</v>
      </c>
      <c r="V11" s="2" t="s">
        <v>62</v>
      </c>
      <c r="W11" s="2" t="s">
        <v>64</v>
      </c>
      <c r="X11" s="2">
        <f t="shared" si="1"/>
        <v>0</v>
      </c>
      <c r="Y11" s="2" t="s">
        <v>55</v>
      </c>
      <c r="Z11" s="2" t="s">
        <v>65</v>
      </c>
      <c r="AA11" s="2" t="s">
        <v>134</v>
      </c>
      <c r="AB11" s="2" t="s">
        <v>64</v>
      </c>
      <c r="AC11" s="2" t="s">
        <v>64</v>
      </c>
      <c r="AD11" s="2" t="s">
        <v>64</v>
      </c>
      <c r="AE11" s="2" t="s">
        <v>64</v>
      </c>
      <c r="AF11" s="4">
        <v>-0.16400000000000001</v>
      </c>
      <c r="AG11" s="2">
        <f>B11/(C11*D11)+AF11^2/(2*B11)</f>
        <v>2.3337144802427788E-2</v>
      </c>
      <c r="AH11" s="2">
        <v>2.3337144802427788E-2</v>
      </c>
      <c r="AI11" s="2" t="s">
        <v>673</v>
      </c>
      <c r="AJ11" s="2" t="s">
        <v>100</v>
      </c>
      <c r="AK11" s="2" t="s">
        <v>67</v>
      </c>
      <c r="AL11" s="2">
        <f t="shared" si="2"/>
        <v>1</v>
      </c>
      <c r="AM11" s="21" t="s">
        <v>55</v>
      </c>
      <c r="AN11" s="2" t="s">
        <v>70</v>
      </c>
      <c r="AO11" s="2">
        <f t="shared" si="3"/>
        <v>0</v>
      </c>
      <c r="AP11" s="39" t="s">
        <v>686</v>
      </c>
      <c r="AQ11" s="2" t="s">
        <v>70</v>
      </c>
      <c r="AR11" s="2" t="s">
        <v>67</v>
      </c>
      <c r="AS11" s="2" t="s">
        <v>67</v>
      </c>
      <c r="AT11" s="2">
        <f t="shared" si="4"/>
        <v>0</v>
      </c>
      <c r="AU11" s="2" t="s">
        <v>70</v>
      </c>
      <c r="AV11" s="2">
        <f t="shared" si="5"/>
        <v>1</v>
      </c>
      <c r="AW11" s="2" t="s">
        <v>67</v>
      </c>
      <c r="AX11" s="2">
        <f t="shared" si="6"/>
        <v>0</v>
      </c>
      <c r="AY11" s="2" t="s">
        <v>70</v>
      </c>
      <c r="AZ11" s="2" t="s">
        <v>67</v>
      </c>
      <c r="BA11" s="2">
        <f t="shared" si="7"/>
        <v>0</v>
      </c>
      <c r="BB11" s="2" t="s">
        <v>72</v>
      </c>
      <c r="BC11" s="2" t="s">
        <v>72</v>
      </c>
      <c r="BD11" s="2" t="s">
        <v>67</v>
      </c>
      <c r="BE11" s="2" t="s">
        <v>70</v>
      </c>
      <c r="BF11" s="2">
        <f t="shared" si="8"/>
        <v>1</v>
      </c>
      <c r="BG11" s="2" t="s">
        <v>70</v>
      </c>
      <c r="BH11" s="2">
        <f t="shared" si="9"/>
        <v>1</v>
      </c>
      <c r="BI11" s="2" t="s">
        <v>72</v>
      </c>
      <c r="BJ11" s="2" t="s">
        <v>70</v>
      </c>
      <c r="BK11" s="2" t="s">
        <v>70</v>
      </c>
      <c r="BL11" s="2" t="s">
        <v>70</v>
      </c>
      <c r="BM11" s="2" t="s">
        <v>70</v>
      </c>
      <c r="BN11" s="2" t="s">
        <v>135</v>
      </c>
      <c r="BO11" s="2">
        <f t="shared" si="10"/>
        <v>0.5</v>
      </c>
      <c r="BP11" s="2" t="str">
        <f t="shared" si="11"/>
        <v>.</v>
      </c>
      <c r="BQ11" s="2" t="s">
        <v>55</v>
      </c>
      <c r="BR11" s="2" t="s">
        <v>308</v>
      </c>
      <c r="BS11" s="2"/>
      <c r="BT11" s="2"/>
      <c r="BU11" s="2"/>
      <c r="BV11" s="2"/>
      <c r="BW11" s="2"/>
      <c r="BX11" s="2"/>
      <c r="BY11" s="2"/>
      <c r="BZ11" s="2"/>
      <c r="CA11" s="2"/>
      <c r="CB11" s="2"/>
      <c r="CC11" s="2"/>
      <c r="CD11" s="2"/>
      <c r="CE11" s="2"/>
      <c r="CF11" s="2"/>
      <c r="CG11" s="2"/>
      <c r="CH11" s="2"/>
      <c r="CI11" s="2"/>
      <c r="CJ11" s="2"/>
      <c r="CK11" s="2"/>
      <c r="CL11" s="2"/>
    </row>
    <row r="12" spans="1:90" ht="15.75" customHeight="1" x14ac:dyDescent="0.2">
      <c r="A12" s="2" t="s">
        <v>137</v>
      </c>
      <c r="B12" s="2">
        <v>4607</v>
      </c>
      <c r="C12" s="2">
        <v>2277</v>
      </c>
      <c r="D12" s="2">
        <v>2330</v>
      </c>
      <c r="E12" s="2">
        <v>2277</v>
      </c>
      <c r="F12" s="2">
        <v>2330</v>
      </c>
      <c r="G12" s="21" t="s">
        <v>138</v>
      </c>
      <c r="H12" s="2" t="s">
        <v>76</v>
      </c>
      <c r="I12" s="2" t="s">
        <v>56</v>
      </c>
      <c r="J12" s="2" t="s">
        <v>77</v>
      </c>
      <c r="K12" s="2" t="s">
        <v>116</v>
      </c>
      <c r="L12" s="2" t="s">
        <v>57</v>
      </c>
      <c r="M12" s="21" t="s">
        <v>139</v>
      </c>
      <c r="N12" s="2" t="s">
        <v>80</v>
      </c>
      <c r="O12" s="2">
        <f t="shared" si="0"/>
        <v>1</v>
      </c>
      <c r="P12" s="39" t="s">
        <v>140</v>
      </c>
      <c r="Q12" s="2" t="s">
        <v>82</v>
      </c>
      <c r="R12" s="2" t="s">
        <v>107</v>
      </c>
      <c r="S12" s="2" t="s">
        <v>55</v>
      </c>
      <c r="T12" s="2">
        <v>1</v>
      </c>
      <c r="U12" s="2" t="s">
        <v>85</v>
      </c>
      <c r="V12" s="2" t="s">
        <v>62</v>
      </c>
      <c r="W12" s="2" t="s">
        <v>64</v>
      </c>
      <c r="X12" s="2">
        <f t="shared" si="1"/>
        <v>0</v>
      </c>
      <c r="Y12" s="2" t="s">
        <v>55</v>
      </c>
      <c r="Z12" s="2" t="s">
        <v>65</v>
      </c>
      <c r="AA12" s="2" t="s">
        <v>86</v>
      </c>
      <c r="AB12" s="2" t="s">
        <v>64</v>
      </c>
      <c r="AC12" s="2" t="s">
        <v>64</v>
      </c>
      <c r="AD12" s="2" t="s">
        <v>64</v>
      </c>
      <c r="AE12" s="2" t="s">
        <v>64</v>
      </c>
      <c r="AF12" s="2">
        <v>5.21E-2</v>
      </c>
      <c r="AG12" s="2">
        <v>8.9999999999999993E-3</v>
      </c>
      <c r="AH12" s="2">
        <v>8.9999999999999993E-3</v>
      </c>
      <c r="AI12" s="2" t="s">
        <v>141</v>
      </c>
      <c r="AJ12" s="2" t="s">
        <v>63</v>
      </c>
      <c r="AK12" s="2" t="s">
        <v>67</v>
      </c>
      <c r="AL12" s="2">
        <f t="shared" si="2"/>
        <v>1</v>
      </c>
      <c r="AM12" s="21" t="s">
        <v>55</v>
      </c>
      <c r="AN12" s="2" t="s">
        <v>70</v>
      </c>
      <c r="AO12" s="2">
        <f t="shared" si="3"/>
        <v>0</v>
      </c>
      <c r="AP12" s="39" t="s">
        <v>516</v>
      </c>
      <c r="AQ12" s="2" t="s">
        <v>70</v>
      </c>
      <c r="AR12" s="2" t="s">
        <v>67</v>
      </c>
      <c r="AS12" s="2" t="s">
        <v>67</v>
      </c>
      <c r="AT12" s="2">
        <f t="shared" si="4"/>
        <v>0</v>
      </c>
      <c r="AU12" s="2" t="s">
        <v>70</v>
      </c>
      <c r="AV12" s="2">
        <f t="shared" si="5"/>
        <v>1</v>
      </c>
      <c r="AW12" s="2" t="s">
        <v>70</v>
      </c>
      <c r="AX12" s="2">
        <f t="shared" si="6"/>
        <v>1</v>
      </c>
      <c r="AY12" s="2" t="s">
        <v>67</v>
      </c>
      <c r="AZ12" s="2" t="s">
        <v>67</v>
      </c>
      <c r="BA12" s="2">
        <f t="shared" si="7"/>
        <v>0</v>
      </c>
      <c r="BB12" s="2" t="s">
        <v>72</v>
      </c>
      <c r="BC12" s="2" t="s">
        <v>72</v>
      </c>
      <c r="BD12" s="2" t="s">
        <v>67</v>
      </c>
      <c r="BE12" s="2" t="s">
        <v>70</v>
      </c>
      <c r="BF12" s="2">
        <f t="shared" si="8"/>
        <v>1</v>
      </c>
      <c r="BG12" s="2" t="s">
        <v>70</v>
      </c>
      <c r="BH12" s="2">
        <f t="shared" si="9"/>
        <v>1</v>
      </c>
      <c r="BI12" s="2" t="s">
        <v>70</v>
      </c>
      <c r="BJ12" s="2" t="s">
        <v>70</v>
      </c>
      <c r="BK12" s="2" t="s">
        <v>70</v>
      </c>
      <c r="BL12" s="2" t="s">
        <v>70</v>
      </c>
      <c r="BM12" s="2" t="s">
        <v>70</v>
      </c>
      <c r="BN12" s="2" t="s">
        <v>142</v>
      </c>
      <c r="BO12" s="2">
        <f t="shared" si="10"/>
        <v>0.6</v>
      </c>
      <c r="BP12" s="2" t="str">
        <f t="shared" si="11"/>
        <v>.</v>
      </c>
      <c r="BQ12" s="2" t="s">
        <v>55</v>
      </c>
      <c r="BR12" s="2"/>
      <c r="BS12" s="2"/>
      <c r="BT12" s="2"/>
      <c r="BU12" s="2"/>
      <c r="BV12" s="2"/>
      <c r="BW12" s="2"/>
      <c r="BX12" s="2"/>
      <c r="BY12" s="2"/>
      <c r="BZ12" s="2"/>
      <c r="CA12" s="2"/>
      <c r="CB12" s="2"/>
      <c r="CC12" s="2"/>
      <c r="CD12" s="2"/>
      <c r="CE12" s="2"/>
      <c r="CF12" s="2"/>
      <c r="CG12" s="2"/>
      <c r="CH12" s="2"/>
      <c r="CI12" s="2"/>
      <c r="CJ12" s="2"/>
      <c r="CK12" s="2"/>
      <c r="CL12" s="2"/>
    </row>
    <row r="13" spans="1:90" ht="15.75" customHeight="1" x14ac:dyDescent="0.2">
      <c r="A13" s="6" t="s">
        <v>143</v>
      </c>
      <c r="B13" s="2">
        <v>67</v>
      </c>
      <c r="C13" s="2">
        <v>33</v>
      </c>
      <c r="D13" s="2">
        <v>34</v>
      </c>
      <c r="E13" s="2">
        <v>33</v>
      </c>
      <c r="F13" s="2">
        <v>34</v>
      </c>
      <c r="G13" s="21" t="s">
        <v>144</v>
      </c>
      <c r="H13" s="2" t="s">
        <v>122</v>
      </c>
      <c r="I13" s="2" t="s">
        <v>56</v>
      </c>
      <c r="J13" s="2" t="s">
        <v>106</v>
      </c>
      <c r="K13" s="2" t="s">
        <v>116</v>
      </c>
      <c r="L13" s="2" t="s">
        <v>57</v>
      </c>
      <c r="M13" s="39" t="s">
        <v>517</v>
      </c>
      <c r="N13" s="2" t="s">
        <v>80</v>
      </c>
      <c r="O13" s="2">
        <f t="shared" si="0"/>
        <v>1</v>
      </c>
      <c r="P13" s="39" t="s">
        <v>518</v>
      </c>
      <c r="Q13" s="2" t="s">
        <v>82</v>
      </c>
      <c r="R13" s="2" t="s">
        <v>83</v>
      </c>
      <c r="S13" s="2" t="s">
        <v>84</v>
      </c>
      <c r="T13" s="2">
        <v>3</v>
      </c>
      <c r="U13" s="2" t="s">
        <v>85</v>
      </c>
      <c r="V13" s="2" t="s">
        <v>62</v>
      </c>
      <c r="W13" s="2" t="s">
        <v>63</v>
      </c>
      <c r="X13" s="2">
        <f t="shared" si="1"/>
        <v>1</v>
      </c>
      <c r="Y13" s="2" t="s">
        <v>63</v>
      </c>
      <c r="Z13" s="2" t="s">
        <v>65</v>
      </c>
      <c r="AA13" s="2" t="s">
        <v>86</v>
      </c>
      <c r="AB13" s="2" t="s">
        <v>64</v>
      </c>
      <c r="AC13" s="2" t="s">
        <v>63</v>
      </c>
      <c r="AD13" s="2" t="s">
        <v>441</v>
      </c>
      <c r="AE13" s="3" t="s">
        <v>441</v>
      </c>
      <c r="AF13" s="2">
        <v>-0.67759999999999998</v>
      </c>
      <c r="AG13" s="2">
        <v>6.3100000000000003E-2</v>
      </c>
      <c r="AH13" s="2">
        <v>6.3100000000000003E-2</v>
      </c>
      <c r="AI13" s="2" t="s">
        <v>146</v>
      </c>
      <c r="AJ13" s="2" t="s">
        <v>100</v>
      </c>
      <c r="AK13" s="2" t="s">
        <v>67</v>
      </c>
      <c r="AL13" s="2">
        <f t="shared" si="2"/>
        <v>1</v>
      </c>
      <c r="AM13" s="21" t="s">
        <v>55</v>
      </c>
      <c r="AN13" s="2" t="s">
        <v>70</v>
      </c>
      <c r="AO13" s="2">
        <f t="shared" si="3"/>
        <v>0</v>
      </c>
      <c r="AP13" s="39" t="s">
        <v>519</v>
      </c>
      <c r="AQ13" s="2" t="s">
        <v>609</v>
      </c>
      <c r="AR13" s="2" t="s">
        <v>67</v>
      </c>
      <c r="AS13" s="2" t="s">
        <v>70</v>
      </c>
      <c r="AT13" s="2">
        <f t="shared" si="4"/>
        <v>1</v>
      </c>
      <c r="AU13" s="2" t="s">
        <v>70</v>
      </c>
      <c r="AV13" s="2">
        <f t="shared" si="5"/>
        <v>1</v>
      </c>
      <c r="AW13" s="2" t="s">
        <v>67</v>
      </c>
      <c r="AX13" s="2">
        <f t="shared" si="6"/>
        <v>0</v>
      </c>
      <c r="AY13" s="2" t="s">
        <v>70</v>
      </c>
      <c r="AZ13" s="2" t="s">
        <v>67</v>
      </c>
      <c r="BA13" s="2">
        <f t="shared" si="7"/>
        <v>0</v>
      </c>
      <c r="BB13" s="2" t="s">
        <v>72</v>
      </c>
      <c r="BC13" s="2" t="s">
        <v>72</v>
      </c>
      <c r="BD13" s="2" t="s">
        <v>72</v>
      </c>
      <c r="BE13" s="2" t="s">
        <v>70</v>
      </c>
      <c r="BF13" s="2">
        <f t="shared" si="8"/>
        <v>1</v>
      </c>
      <c r="BG13" s="2" t="s">
        <v>70</v>
      </c>
      <c r="BH13" s="2">
        <f t="shared" si="9"/>
        <v>1</v>
      </c>
      <c r="BI13" s="2" t="s">
        <v>72</v>
      </c>
      <c r="BJ13" s="2" t="s">
        <v>70</v>
      </c>
      <c r="BK13" s="2" t="s">
        <v>70</v>
      </c>
      <c r="BL13" s="2" t="s">
        <v>70</v>
      </c>
      <c r="BM13" s="2" t="s">
        <v>70</v>
      </c>
      <c r="BN13" s="2" t="s">
        <v>147</v>
      </c>
      <c r="BO13" s="2">
        <f t="shared" si="10"/>
        <v>0.7</v>
      </c>
      <c r="BP13" s="2" t="str">
        <f t="shared" si="11"/>
        <v>Yes</v>
      </c>
      <c r="BQ13" s="2" t="s">
        <v>70</v>
      </c>
      <c r="BR13" s="2" t="s">
        <v>308</v>
      </c>
      <c r="BS13" s="2"/>
      <c r="BT13" s="2"/>
      <c r="BU13" s="2"/>
      <c r="BV13" s="2"/>
      <c r="BW13" s="2"/>
      <c r="BX13" s="2"/>
      <c r="BY13" s="2"/>
      <c r="BZ13" s="2"/>
      <c r="CA13" s="2"/>
      <c r="CB13" s="2"/>
      <c r="CC13" s="2"/>
      <c r="CD13" s="2"/>
      <c r="CE13" s="2"/>
      <c r="CF13" s="2"/>
      <c r="CG13" s="2"/>
      <c r="CH13" s="2"/>
      <c r="CI13" s="2"/>
      <c r="CJ13" s="2"/>
      <c r="CK13" s="2"/>
      <c r="CL13" s="2"/>
    </row>
    <row r="14" spans="1:90" ht="15.75" customHeight="1" x14ac:dyDescent="0.2">
      <c r="A14" s="7" t="s">
        <v>148</v>
      </c>
      <c r="B14" s="2">
        <v>403</v>
      </c>
      <c r="C14" s="2">
        <v>202</v>
      </c>
      <c r="D14" s="2">
        <v>201</v>
      </c>
      <c r="E14" s="2">
        <v>202</v>
      </c>
      <c r="F14" s="2">
        <v>201</v>
      </c>
      <c r="G14" s="21" t="s">
        <v>149</v>
      </c>
      <c r="H14" s="2" t="s">
        <v>76</v>
      </c>
      <c r="I14" s="2" t="s">
        <v>56</v>
      </c>
      <c r="J14" s="2" t="s">
        <v>77</v>
      </c>
      <c r="K14" s="2" t="s">
        <v>78</v>
      </c>
      <c r="L14" s="2" t="s">
        <v>57</v>
      </c>
      <c r="M14" s="41" t="s">
        <v>150</v>
      </c>
      <c r="N14" s="2" t="s">
        <v>80</v>
      </c>
      <c r="O14" s="2">
        <f t="shared" si="0"/>
        <v>1</v>
      </c>
      <c r="P14" s="41" t="s">
        <v>520</v>
      </c>
      <c r="Q14" s="2" t="s">
        <v>82</v>
      </c>
      <c r="R14" s="2" t="s">
        <v>107</v>
      </c>
      <c r="S14" s="2" t="s">
        <v>55</v>
      </c>
      <c r="T14" s="2">
        <v>4</v>
      </c>
      <c r="U14" s="2" t="s">
        <v>85</v>
      </c>
      <c r="V14" s="2" t="s">
        <v>62</v>
      </c>
      <c r="W14" s="2" t="s">
        <v>63</v>
      </c>
      <c r="X14" s="2">
        <f t="shared" si="1"/>
        <v>1</v>
      </c>
      <c r="Y14" s="2" t="s">
        <v>57</v>
      </c>
      <c r="Z14" s="2" t="s">
        <v>151</v>
      </c>
      <c r="AA14" s="2" t="s">
        <v>86</v>
      </c>
      <c r="AB14" s="2" t="s">
        <v>64</v>
      </c>
      <c r="AC14" s="2" t="s">
        <v>64</v>
      </c>
      <c r="AD14" s="2" t="s">
        <v>64</v>
      </c>
      <c r="AE14" s="2" t="s">
        <v>64</v>
      </c>
      <c r="AF14" s="2">
        <v>8.3400000000000002E-2</v>
      </c>
      <c r="AG14" s="2">
        <v>9.9000000000000008E-3</v>
      </c>
      <c r="AH14" s="2">
        <v>9.9000000000000008E-3</v>
      </c>
      <c r="AI14" s="2" t="s">
        <v>69</v>
      </c>
      <c r="AJ14" s="2" t="s">
        <v>64</v>
      </c>
      <c r="AK14" s="2" t="s">
        <v>70</v>
      </c>
      <c r="AL14" s="2">
        <f t="shared" si="2"/>
        <v>0</v>
      </c>
      <c r="AM14" s="39" t="s">
        <v>576</v>
      </c>
      <c r="AN14" s="2" t="s">
        <v>70</v>
      </c>
      <c r="AO14" s="2">
        <f t="shared" si="3"/>
        <v>0</v>
      </c>
      <c r="AP14" s="39" t="s">
        <v>688</v>
      </c>
      <c r="AQ14" s="2" t="s">
        <v>233</v>
      </c>
      <c r="AR14" s="2" t="s">
        <v>67</v>
      </c>
      <c r="AS14" s="2" t="s">
        <v>67</v>
      </c>
      <c r="AT14" s="2">
        <f t="shared" si="4"/>
        <v>0</v>
      </c>
      <c r="AU14" s="2" t="s">
        <v>70</v>
      </c>
      <c r="AV14" s="2">
        <f t="shared" si="5"/>
        <v>1</v>
      </c>
      <c r="AW14" s="2" t="s">
        <v>70</v>
      </c>
      <c r="AX14" s="2">
        <f t="shared" si="6"/>
        <v>1</v>
      </c>
      <c r="AY14" s="2" t="s">
        <v>70</v>
      </c>
      <c r="AZ14" s="2" t="s">
        <v>67</v>
      </c>
      <c r="BA14" s="2">
        <f t="shared" si="7"/>
        <v>0</v>
      </c>
      <c r="BB14" s="2" t="s">
        <v>72</v>
      </c>
      <c r="BC14" s="2" t="s">
        <v>72</v>
      </c>
      <c r="BD14" s="2" t="s">
        <v>72</v>
      </c>
      <c r="BE14" s="2" t="s">
        <v>70</v>
      </c>
      <c r="BF14" s="2">
        <f t="shared" si="8"/>
        <v>1</v>
      </c>
      <c r="BG14" s="2" t="s">
        <v>70</v>
      </c>
      <c r="BH14" s="2">
        <f t="shared" si="9"/>
        <v>1</v>
      </c>
      <c r="BI14" s="2" t="s">
        <v>72</v>
      </c>
      <c r="BJ14" s="2" t="s">
        <v>70</v>
      </c>
      <c r="BK14" s="2" t="s">
        <v>70</v>
      </c>
      <c r="BL14" s="2" t="s">
        <v>70</v>
      </c>
      <c r="BM14" s="2" t="s">
        <v>70</v>
      </c>
      <c r="BN14" s="2" t="s">
        <v>152</v>
      </c>
      <c r="BO14" s="2">
        <f t="shared" si="10"/>
        <v>0.6</v>
      </c>
      <c r="BP14" s="2" t="str">
        <f t="shared" si="11"/>
        <v>.</v>
      </c>
      <c r="BQ14" s="2" t="s">
        <v>55</v>
      </c>
      <c r="BR14" s="2"/>
      <c r="BS14" s="2"/>
      <c r="BT14" s="2"/>
      <c r="BU14" s="2"/>
      <c r="BV14" s="2"/>
      <c r="BW14" s="2"/>
      <c r="BX14" s="2"/>
      <c r="BY14" s="2"/>
      <c r="BZ14" s="2"/>
      <c r="CA14" s="2"/>
      <c r="CB14" s="2"/>
      <c r="CC14" s="2"/>
      <c r="CD14" s="2"/>
      <c r="CE14" s="2"/>
      <c r="CF14" s="2"/>
      <c r="CG14" s="2"/>
      <c r="CH14" s="2"/>
      <c r="CI14" s="2"/>
      <c r="CJ14" s="2"/>
      <c r="CK14" s="2"/>
      <c r="CL14" s="2"/>
    </row>
    <row r="15" spans="1:90" ht="17.25" customHeight="1" x14ac:dyDescent="0.2">
      <c r="A15" s="6" t="s">
        <v>153</v>
      </c>
      <c r="B15" s="2">
        <v>181</v>
      </c>
      <c r="C15" s="2">
        <v>91</v>
      </c>
      <c r="D15" s="2">
        <v>90</v>
      </c>
      <c r="E15" s="2">
        <v>91</v>
      </c>
      <c r="F15" s="2">
        <v>90</v>
      </c>
      <c r="G15" s="39" t="s">
        <v>485</v>
      </c>
      <c r="H15" s="2" t="s">
        <v>122</v>
      </c>
      <c r="I15" s="2" t="s">
        <v>56</v>
      </c>
      <c r="J15" s="2" t="s">
        <v>106</v>
      </c>
      <c r="K15" s="2" t="s">
        <v>78</v>
      </c>
      <c r="L15" s="2" t="s">
        <v>57</v>
      </c>
      <c r="M15" s="39" t="s">
        <v>744</v>
      </c>
      <c r="N15" s="2" t="s">
        <v>80</v>
      </c>
      <c r="O15" s="2">
        <f t="shared" si="0"/>
        <v>1</v>
      </c>
      <c r="P15" s="39" t="s">
        <v>521</v>
      </c>
      <c r="Q15" s="2" t="s">
        <v>82</v>
      </c>
      <c r="R15" s="2" t="s">
        <v>107</v>
      </c>
      <c r="S15" s="2" t="s">
        <v>55</v>
      </c>
      <c r="T15" s="2">
        <v>1</v>
      </c>
      <c r="U15" s="2" t="s">
        <v>85</v>
      </c>
      <c r="V15" s="2" t="s">
        <v>108</v>
      </c>
      <c r="W15" s="2" t="s">
        <v>63</v>
      </c>
      <c r="X15" s="2">
        <f t="shared" si="1"/>
        <v>1</v>
      </c>
      <c r="Y15" s="2" t="s">
        <v>57</v>
      </c>
      <c r="Z15" s="2" t="s">
        <v>65</v>
      </c>
      <c r="AA15" s="2" t="s">
        <v>86</v>
      </c>
      <c r="AB15" s="2" t="s">
        <v>64</v>
      </c>
      <c r="AC15" s="2" t="s">
        <v>63</v>
      </c>
      <c r="AD15" s="2" t="s">
        <v>64</v>
      </c>
      <c r="AE15" s="2" t="s">
        <v>64</v>
      </c>
      <c r="AF15" s="4">
        <v>-2.7199999999999998E-2</v>
      </c>
      <c r="AG15" s="2">
        <f t="shared" ref="AG15:AG19" si="12">B15/(C15*D15)+AF15^2/(2*B15)</f>
        <v>2.2102165857028178E-2</v>
      </c>
      <c r="AH15" s="2">
        <v>2.2102165857028178E-2</v>
      </c>
      <c r="AI15" s="2" t="s">
        <v>673</v>
      </c>
      <c r="AJ15" s="2" t="s">
        <v>100</v>
      </c>
      <c r="AK15" s="2" t="s">
        <v>70</v>
      </c>
      <c r="AL15" s="2">
        <f t="shared" si="2"/>
        <v>0</v>
      </c>
      <c r="AM15" s="39" t="s">
        <v>522</v>
      </c>
      <c r="AN15" s="2" t="s">
        <v>70</v>
      </c>
      <c r="AO15" s="2">
        <f t="shared" si="3"/>
        <v>0</v>
      </c>
      <c r="AP15" s="39" t="s">
        <v>690</v>
      </c>
      <c r="AQ15" s="2" t="s">
        <v>70</v>
      </c>
      <c r="AR15" s="2" t="s">
        <v>67</v>
      </c>
      <c r="AS15" s="2" t="s">
        <v>67</v>
      </c>
      <c r="AT15" s="2">
        <f t="shared" si="4"/>
        <v>0</v>
      </c>
      <c r="AU15" s="2" t="s">
        <v>70</v>
      </c>
      <c r="AV15" s="2">
        <f t="shared" si="5"/>
        <v>1</v>
      </c>
      <c r="AW15" s="2" t="s">
        <v>67</v>
      </c>
      <c r="AX15" s="2">
        <f t="shared" si="6"/>
        <v>0</v>
      </c>
      <c r="AY15" s="2" t="s">
        <v>70</v>
      </c>
      <c r="AZ15" s="2" t="s">
        <v>67</v>
      </c>
      <c r="BA15" s="2">
        <f t="shared" si="7"/>
        <v>0</v>
      </c>
      <c r="BB15" s="2" t="s">
        <v>72</v>
      </c>
      <c r="BC15" s="2" t="s">
        <v>72</v>
      </c>
      <c r="BD15" s="2" t="s">
        <v>72</v>
      </c>
      <c r="BE15" s="2" t="s">
        <v>70</v>
      </c>
      <c r="BF15" s="2">
        <f t="shared" si="8"/>
        <v>1</v>
      </c>
      <c r="BG15" s="2" t="s">
        <v>70</v>
      </c>
      <c r="BH15" s="2">
        <f t="shared" si="9"/>
        <v>1</v>
      </c>
      <c r="BI15" s="2" t="s">
        <v>72</v>
      </c>
      <c r="BJ15" s="2" t="s">
        <v>70</v>
      </c>
      <c r="BK15" s="2" t="s">
        <v>70</v>
      </c>
      <c r="BL15" s="2" t="s">
        <v>70</v>
      </c>
      <c r="BM15" s="2" t="s">
        <v>70</v>
      </c>
      <c r="BN15" s="7" t="s">
        <v>155</v>
      </c>
      <c r="BO15" s="2">
        <f t="shared" si="10"/>
        <v>0.5</v>
      </c>
      <c r="BP15" s="2" t="str">
        <f t="shared" si="11"/>
        <v>.</v>
      </c>
      <c r="BQ15" s="2" t="s">
        <v>55</v>
      </c>
      <c r="BR15" s="2"/>
      <c r="BS15" s="2"/>
      <c r="BT15" s="2"/>
      <c r="BU15" s="2"/>
      <c r="BV15" s="2"/>
      <c r="BW15" s="2"/>
      <c r="BX15" s="2"/>
      <c r="BY15" s="2"/>
      <c r="BZ15" s="2"/>
      <c r="CA15" s="2"/>
      <c r="CB15" s="2"/>
      <c r="CC15" s="2"/>
      <c r="CD15" s="2"/>
      <c r="CE15" s="2"/>
      <c r="CF15" s="2"/>
      <c r="CG15" s="2"/>
      <c r="CH15" s="2"/>
      <c r="CI15" s="2"/>
      <c r="CJ15" s="2"/>
      <c r="CK15" s="2"/>
      <c r="CL15" s="2"/>
    </row>
    <row r="16" spans="1:90" ht="15.75" customHeight="1" x14ac:dyDescent="0.2">
      <c r="A16" s="7" t="s">
        <v>156</v>
      </c>
      <c r="B16" s="2">
        <v>320</v>
      </c>
      <c r="C16" s="2">
        <v>139</v>
      </c>
      <c r="D16" s="2">
        <v>181</v>
      </c>
      <c r="E16" s="2">
        <v>139</v>
      </c>
      <c r="F16" s="2">
        <v>181</v>
      </c>
      <c r="G16" s="21" t="s">
        <v>157</v>
      </c>
      <c r="H16" s="2" t="s">
        <v>93</v>
      </c>
      <c r="I16" s="2" t="s">
        <v>158</v>
      </c>
      <c r="J16" s="2" t="s">
        <v>94</v>
      </c>
      <c r="K16" s="2" t="s">
        <v>78</v>
      </c>
      <c r="L16" s="2" t="s">
        <v>95</v>
      </c>
      <c r="M16" s="21" t="s">
        <v>159</v>
      </c>
      <c r="N16" s="2" t="s">
        <v>80</v>
      </c>
      <c r="O16" s="2">
        <f t="shared" si="0"/>
        <v>1</v>
      </c>
      <c r="P16" s="39" t="s">
        <v>523</v>
      </c>
      <c r="Q16" s="2" t="s">
        <v>82</v>
      </c>
      <c r="R16" s="2" t="s">
        <v>83</v>
      </c>
      <c r="S16" s="2" t="s">
        <v>160</v>
      </c>
      <c r="T16" s="2">
        <v>10</v>
      </c>
      <c r="U16" s="2" t="s">
        <v>61</v>
      </c>
      <c r="V16" s="2" t="s">
        <v>73</v>
      </c>
      <c r="W16" s="2" t="s">
        <v>64</v>
      </c>
      <c r="X16" s="2">
        <f t="shared" si="1"/>
        <v>0</v>
      </c>
      <c r="Y16" s="2" t="s">
        <v>55</v>
      </c>
      <c r="Z16" s="2" t="s">
        <v>65</v>
      </c>
      <c r="AA16" s="2" t="s">
        <v>99</v>
      </c>
      <c r="AB16" s="2" t="s">
        <v>64</v>
      </c>
      <c r="AC16" s="2" t="s">
        <v>63</v>
      </c>
      <c r="AD16" s="2" t="s">
        <v>441</v>
      </c>
      <c r="AE16" s="2" t="s">
        <v>64</v>
      </c>
      <c r="AF16" s="4">
        <v>-0.24</v>
      </c>
      <c r="AG16" s="2">
        <f t="shared" si="12"/>
        <v>1.2809106482769585E-2</v>
      </c>
      <c r="AH16" s="2">
        <v>3.3019030044472708E-2</v>
      </c>
      <c r="AI16" s="2" t="s">
        <v>673</v>
      </c>
      <c r="AJ16" s="2" t="s">
        <v>100</v>
      </c>
      <c r="AK16" s="2" t="s">
        <v>67</v>
      </c>
      <c r="AL16" s="2">
        <f t="shared" si="2"/>
        <v>1</v>
      </c>
      <c r="AM16" s="2" t="s">
        <v>55</v>
      </c>
      <c r="AN16" s="2" t="s">
        <v>70</v>
      </c>
      <c r="AO16" s="2">
        <f t="shared" si="3"/>
        <v>0</v>
      </c>
      <c r="AP16" s="39" t="s">
        <v>524</v>
      </c>
      <c r="AQ16" s="2" t="s">
        <v>70</v>
      </c>
      <c r="AR16" s="2" t="s">
        <v>67</v>
      </c>
      <c r="AS16" s="2" t="s">
        <v>70</v>
      </c>
      <c r="AT16" s="2">
        <f t="shared" si="4"/>
        <v>1</v>
      </c>
      <c r="AU16" s="2" t="s">
        <v>126</v>
      </c>
      <c r="AV16" s="2">
        <f t="shared" si="5"/>
        <v>0</v>
      </c>
      <c r="AW16" s="2" t="s">
        <v>70</v>
      </c>
      <c r="AX16" s="2">
        <f t="shared" si="6"/>
        <v>1</v>
      </c>
      <c r="AY16" s="2" t="s">
        <v>70</v>
      </c>
      <c r="AZ16" s="2" t="s">
        <v>67</v>
      </c>
      <c r="BA16" s="2">
        <f t="shared" si="7"/>
        <v>0</v>
      </c>
      <c r="BB16" s="2" t="s">
        <v>72</v>
      </c>
      <c r="BC16" s="2" t="s">
        <v>72</v>
      </c>
      <c r="BD16" s="2" t="s">
        <v>72</v>
      </c>
      <c r="BE16" s="2" t="s">
        <v>70</v>
      </c>
      <c r="BF16" s="2">
        <f t="shared" si="8"/>
        <v>1</v>
      </c>
      <c r="BG16" s="2" t="s">
        <v>70</v>
      </c>
      <c r="BH16" s="2">
        <f t="shared" si="9"/>
        <v>1</v>
      </c>
      <c r="BI16" s="2" t="s">
        <v>70</v>
      </c>
      <c r="BJ16" s="2" t="s">
        <v>70</v>
      </c>
      <c r="BK16" s="2" t="s">
        <v>67</v>
      </c>
      <c r="BL16" s="2" t="s">
        <v>70</v>
      </c>
      <c r="BM16" s="2" t="s">
        <v>70</v>
      </c>
      <c r="BN16" s="2" t="s">
        <v>161</v>
      </c>
      <c r="BO16" s="2">
        <f t="shared" si="10"/>
        <v>0.6</v>
      </c>
      <c r="BP16" s="2" t="str">
        <f t="shared" si="11"/>
        <v>.</v>
      </c>
      <c r="BQ16" s="2" t="s">
        <v>55</v>
      </c>
      <c r="BR16" s="2" t="s">
        <v>763</v>
      </c>
      <c r="BS16" s="2"/>
      <c r="BT16" s="2"/>
      <c r="BU16" s="2"/>
      <c r="BV16" s="2"/>
      <c r="BW16" s="2"/>
      <c r="BX16" s="2"/>
      <c r="BY16" s="2"/>
      <c r="BZ16" s="2"/>
      <c r="CA16" s="2"/>
      <c r="CB16" s="2"/>
      <c r="CC16" s="2"/>
      <c r="CD16" s="2"/>
      <c r="CE16" s="2"/>
      <c r="CF16" s="2"/>
      <c r="CG16" s="2"/>
      <c r="CH16" s="2"/>
      <c r="CI16" s="2"/>
      <c r="CJ16" s="2"/>
      <c r="CK16" s="2"/>
      <c r="CL16" s="2"/>
    </row>
    <row r="17" spans="1:90" ht="15.75" customHeight="1" x14ac:dyDescent="0.2">
      <c r="A17" s="7" t="s">
        <v>162</v>
      </c>
      <c r="B17" s="2">
        <v>321</v>
      </c>
      <c r="C17" s="2">
        <v>186</v>
      </c>
      <c r="D17" s="2">
        <v>135</v>
      </c>
      <c r="E17" s="2">
        <v>186</v>
      </c>
      <c r="F17" s="2">
        <v>135</v>
      </c>
      <c r="G17" s="21" t="s">
        <v>163</v>
      </c>
      <c r="H17" s="2" t="s">
        <v>93</v>
      </c>
      <c r="I17" s="2" t="s">
        <v>158</v>
      </c>
      <c r="J17" s="2" t="s">
        <v>94</v>
      </c>
      <c r="K17" s="2" t="s">
        <v>78</v>
      </c>
      <c r="L17" s="2" t="s">
        <v>95</v>
      </c>
      <c r="M17" s="21" t="s">
        <v>159</v>
      </c>
      <c r="N17" s="2" t="s">
        <v>80</v>
      </c>
      <c r="O17" s="2">
        <f t="shared" si="0"/>
        <v>1</v>
      </c>
      <c r="P17" s="39" t="s">
        <v>523</v>
      </c>
      <c r="Q17" s="2" t="s">
        <v>82</v>
      </c>
      <c r="R17" s="2" t="s">
        <v>83</v>
      </c>
      <c r="S17" s="2" t="s">
        <v>160</v>
      </c>
      <c r="T17" s="2">
        <v>10</v>
      </c>
      <c r="U17" s="2" t="s">
        <v>61</v>
      </c>
      <c r="V17" s="2" t="s">
        <v>73</v>
      </c>
      <c r="W17" s="2" t="s">
        <v>64</v>
      </c>
      <c r="X17" s="2">
        <f t="shared" si="1"/>
        <v>0</v>
      </c>
      <c r="Y17" s="2" t="s">
        <v>55</v>
      </c>
      <c r="Z17" s="2" t="s">
        <v>65</v>
      </c>
      <c r="AA17" s="2" t="s">
        <v>99</v>
      </c>
      <c r="AB17" s="2" t="s">
        <v>64</v>
      </c>
      <c r="AC17" s="2" t="s">
        <v>63</v>
      </c>
      <c r="AD17" s="2" t="s">
        <v>64</v>
      </c>
      <c r="AE17" s="2" t="s">
        <v>64</v>
      </c>
      <c r="AF17" s="4">
        <v>0.11700000000000001</v>
      </c>
      <c r="AG17" s="2">
        <f t="shared" si="12"/>
        <v>1.2805073923335455E-2</v>
      </c>
      <c r="AH17" s="2">
        <v>3.1877894556514061E-2</v>
      </c>
      <c r="AI17" s="2" t="s">
        <v>673</v>
      </c>
      <c r="AJ17" s="2" t="s">
        <v>100</v>
      </c>
      <c r="AK17" s="2" t="s">
        <v>67</v>
      </c>
      <c r="AL17" s="2">
        <f t="shared" si="2"/>
        <v>1</v>
      </c>
      <c r="AM17" s="2" t="s">
        <v>55</v>
      </c>
      <c r="AN17" s="2" t="s">
        <v>70</v>
      </c>
      <c r="AO17" s="2">
        <f t="shared" si="3"/>
        <v>0</v>
      </c>
      <c r="AP17" s="39" t="s">
        <v>524</v>
      </c>
      <c r="AQ17" s="2" t="s">
        <v>70</v>
      </c>
      <c r="AR17" s="2" t="s">
        <v>67</v>
      </c>
      <c r="AS17" s="2" t="s">
        <v>70</v>
      </c>
      <c r="AT17" s="2">
        <f t="shared" si="4"/>
        <v>1</v>
      </c>
      <c r="AU17" s="2" t="s">
        <v>126</v>
      </c>
      <c r="AV17" s="2">
        <f t="shared" si="5"/>
        <v>0</v>
      </c>
      <c r="AW17" s="2" t="s">
        <v>70</v>
      </c>
      <c r="AX17" s="2">
        <f t="shared" si="6"/>
        <v>1</v>
      </c>
      <c r="AY17" s="2" t="s">
        <v>70</v>
      </c>
      <c r="AZ17" s="2" t="s">
        <v>67</v>
      </c>
      <c r="BA17" s="2">
        <f t="shared" si="7"/>
        <v>0</v>
      </c>
      <c r="BB17" s="2" t="s">
        <v>72</v>
      </c>
      <c r="BC17" s="2" t="s">
        <v>72</v>
      </c>
      <c r="BD17" s="2" t="s">
        <v>72</v>
      </c>
      <c r="BE17" s="2" t="s">
        <v>70</v>
      </c>
      <c r="BF17" s="2">
        <f t="shared" si="8"/>
        <v>1</v>
      </c>
      <c r="BG17" s="2" t="s">
        <v>70</v>
      </c>
      <c r="BH17" s="2">
        <f t="shared" si="9"/>
        <v>1</v>
      </c>
      <c r="BI17" s="2" t="s">
        <v>70</v>
      </c>
      <c r="BJ17" s="2" t="s">
        <v>70</v>
      </c>
      <c r="BK17" s="2" t="s">
        <v>67</v>
      </c>
      <c r="BL17" s="2" t="s">
        <v>70</v>
      </c>
      <c r="BM17" s="2" t="s">
        <v>70</v>
      </c>
      <c r="BN17" s="2" t="s">
        <v>161</v>
      </c>
      <c r="BO17" s="2">
        <f t="shared" si="10"/>
        <v>0.6</v>
      </c>
      <c r="BP17" s="2" t="str">
        <f t="shared" si="11"/>
        <v>.</v>
      </c>
      <c r="BQ17" s="2" t="s">
        <v>55</v>
      </c>
      <c r="BR17" s="2" t="s">
        <v>763</v>
      </c>
      <c r="BS17" s="2"/>
      <c r="BT17" s="2"/>
      <c r="BU17" s="2"/>
      <c r="BV17" s="2"/>
      <c r="BW17" s="2"/>
      <c r="BX17" s="2"/>
      <c r="BY17" s="2"/>
      <c r="BZ17" s="2"/>
      <c r="CA17" s="2"/>
      <c r="CB17" s="2"/>
      <c r="CC17" s="2"/>
      <c r="CD17" s="2"/>
      <c r="CE17" s="2"/>
      <c r="CF17" s="2"/>
      <c r="CG17" s="2"/>
      <c r="CH17" s="2"/>
      <c r="CI17" s="2"/>
      <c r="CJ17" s="2"/>
      <c r="CK17" s="2"/>
      <c r="CL17" s="2"/>
    </row>
    <row r="18" spans="1:90" ht="15.75" customHeight="1" x14ac:dyDescent="0.2">
      <c r="A18" s="7" t="s">
        <v>164</v>
      </c>
      <c r="B18" s="2">
        <v>308</v>
      </c>
      <c r="C18" s="2">
        <v>144</v>
      </c>
      <c r="D18" s="2">
        <v>164</v>
      </c>
      <c r="E18" s="2">
        <v>144</v>
      </c>
      <c r="F18" s="2">
        <v>164</v>
      </c>
      <c r="G18" s="21" t="s">
        <v>165</v>
      </c>
      <c r="H18" s="2" t="s">
        <v>93</v>
      </c>
      <c r="I18" s="2" t="s">
        <v>158</v>
      </c>
      <c r="J18" s="2" t="s">
        <v>94</v>
      </c>
      <c r="K18" s="2" t="s">
        <v>78</v>
      </c>
      <c r="L18" s="2" t="s">
        <v>95</v>
      </c>
      <c r="M18" s="21" t="s">
        <v>159</v>
      </c>
      <c r="N18" s="2" t="s">
        <v>80</v>
      </c>
      <c r="O18" s="2">
        <f t="shared" si="0"/>
        <v>1</v>
      </c>
      <c r="P18" s="39" t="s">
        <v>523</v>
      </c>
      <c r="Q18" s="2" t="s">
        <v>82</v>
      </c>
      <c r="R18" s="2" t="s">
        <v>83</v>
      </c>
      <c r="S18" s="2" t="s">
        <v>160</v>
      </c>
      <c r="T18" s="2">
        <v>10</v>
      </c>
      <c r="U18" s="2" t="s">
        <v>61</v>
      </c>
      <c r="V18" s="2" t="s">
        <v>73</v>
      </c>
      <c r="W18" s="2" t="s">
        <v>64</v>
      </c>
      <c r="X18" s="2">
        <f t="shared" si="1"/>
        <v>0</v>
      </c>
      <c r="Y18" s="2" t="s">
        <v>55</v>
      </c>
      <c r="Z18" s="2" t="s">
        <v>65</v>
      </c>
      <c r="AA18" s="2" t="s">
        <v>99</v>
      </c>
      <c r="AB18" s="2" t="s">
        <v>64</v>
      </c>
      <c r="AC18" s="2" t="s">
        <v>63</v>
      </c>
      <c r="AD18" s="2" t="s">
        <v>64</v>
      </c>
      <c r="AE18" s="2" t="s">
        <v>64</v>
      </c>
      <c r="AF18" s="4">
        <v>0.18690000000000001</v>
      </c>
      <c r="AG18" s="2">
        <f t="shared" si="12"/>
        <v>1.3098712579145109E-2</v>
      </c>
      <c r="AH18" s="2">
        <v>3.4929900211053626E-2</v>
      </c>
      <c r="AI18" s="2" t="s">
        <v>673</v>
      </c>
      <c r="AJ18" s="2" t="s">
        <v>100</v>
      </c>
      <c r="AK18" s="2" t="s">
        <v>67</v>
      </c>
      <c r="AL18" s="2">
        <f t="shared" si="2"/>
        <v>1</v>
      </c>
      <c r="AM18" s="2" t="s">
        <v>55</v>
      </c>
      <c r="AN18" s="2" t="s">
        <v>70</v>
      </c>
      <c r="AO18" s="2">
        <f t="shared" si="3"/>
        <v>0</v>
      </c>
      <c r="AP18" s="39" t="s">
        <v>524</v>
      </c>
      <c r="AQ18" s="2" t="s">
        <v>70</v>
      </c>
      <c r="AR18" s="2" t="s">
        <v>67</v>
      </c>
      <c r="AS18" s="2" t="s">
        <v>70</v>
      </c>
      <c r="AT18" s="2">
        <f t="shared" si="4"/>
        <v>1</v>
      </c>
      <c r="AU18" s="2" t="s">
        <v>126</v>
      </c>
      <c r="AV18" s="2">
        <f t="shared" si="5"/>
        <v>0</v>
      </c>
      <c r="AW18" s="2" t="s">
        <v>70</v>
      </c>
      <c r="AX18" s="2">
        <f t="shared" si="6"/>
        <v>1</v>
      </c>
      <c r="AY18" s="2" t="s">
        <v>70</v>
      </c>
      <c r="AZ18" s="2" t="s">
        <v>67</v>
      </c>
      <c r="BA18" s="2">
        <f t="shared" si="7"/>
        <v>0</v>
      </c>
      <c r="BB18" s="2" t="s">
        <v>72</v>
      </c>
      <c r="BC18" s="2" t="s">
        <v>72</v>
      </c>
      <c r="BD18" s="2" t="s">
        <v>72</v>
      </c>
      <c r="BE18" s="2" t="s">
        <v>70</v>
      </c>
      <c r="BF18" s="2">
        <f t="shared" si="8"/>
        <v>1</v>
      </c>
      <c r="BG18" s="2" t="s">
        <v>70</v>
      </c>
      <c r="BH18" s="2">
        <f t="shared" si="9"/>
        <v>1</v>
      </c>
      <c r="BI18" s="2" t="s">
        <v>70</v>
      </c>
      <c r="BJ18" s="2" t="s">
        <v>70</v>
      </c>
      <c r="BK18" s="2" t="s">
        <v>67</v>
      </c>
      <c r="BL18" s="2" t="s">
        <v>70</v>
      </c>
      <c r="BM18" s="2" t="s">
        <v>70</v>
      </c>
      <c r="BN18" s="2" t="s">
        <v>161</v>
      </c>
      <c r="BO18" s="2">
        <f t="shared" si="10"/>
        <v>0.6</v>
      </c>
      <c r="BP18" s="2" t="str">
        <f t="shared" si="11"/>
        <v>.</v>
      </c>
      <c r="BQ18" s="2" t="s">
        <v>55</v>
      </c>
      <c r="BR18" s="2" t="s">
        <v>763</v>
      </c>
      <c r="BS18" s="2"/>
      <c r="BT18" s="2"/>
      <c r="BU18" s="2"/>
      <c r="BV18" s="2"/>
      <c r="BW18" s="2"/>
      <c r="BX18" s="2"/>
      <c r="BY18" s="2"/>
      <c r="BZ18" s="2"/>
      <c r="CA18" s="2"/>
      <c r="CB18" s="2"/>
      <c r="CC18" s="2"/>
      <c r="CD18" s="2"/>
      <c r="CE18" s="2"/>
      <c r="CF18" s="2"/>
      <c r="CG18" s="2"/>
      <c r="CH18" s="2"/>
      <c r="CI18" s="2"/>
      <c r="CJ18" s="2"/>
      <c r="CK18" s="2"/>
      <c r="CL18" s="2"/>
    </row>
    <row r="19" spans="1:90" ht="15.75" customHeight="1" x14ac:dyDescent="0.2">
      <c r="A19" s="7" t="s">
        <v>166</v>
      </c>
      <c r="B19" s="8">
        <v>1772</v>
      </c>
      <c r="C19" s="2">
        <v>922</v>
      </c>
      <c r="D19" s="2">
        <v>850</v>
      </c>
      <c r="E19" s="2">
        <v>922</v>
      </c>
      <c r="F19" s="2">
        <v>850</v>
      </c>
      <c r="G19" s="21" t="s">
        <v>167</v>
      </c>
      <c r="H19" s="2" t="s">
        <v>168</v>
      </c>
      <c r="I19" s="2" t="s">
        <v>169</v>
      </c>
      <c r="J19" s="2" t="s">
        <v>170</v>
      </c>
      <c r="K19" s="2" t="s">
        <v>78</v>
      </c>
      <c r="L19" s="2" t="s">
        <v>123</v>
      </c>
      <c r="M19" s="39" t="s">
        <v>390</v>
      </c>
      <c r="N19" s="2" t="s">
        <v>58</v>
      </c>
      <c r="O19" s="2">
        <f t="shared" si="0"/>
        <v>0</v>
      </c>
      <c r="P19" s="39" t="s">
        <v>525</v>
      </c>
      <c r="Q19" s="2" t="s">
        <v>82</v>
      </c>
      <c r="R19" s="2" t="s">
        <v>83</v>
      </c>
      <c r="S19" s="2" t="s">
        <v>160</v>
      </c>
      <c r="T19" s="2" t="s">
        <v>55</v>
      </c>
      <c r="U19" s="2" t="s">
        <v>61</v>
      </c>
      <c r="V19" s="2" t="s">
        <v>73</v>
      </c>
      <c r="W19" s="2" t="s">
        <v>64</v>
      </c>
      <c r="X19" s="2">
        <f t="shared" si="1"/>
        <v>0</v>
      </c>
      <c r="Y19" s="2" t="s">
        <v>55</v>
      </c>
      <c r="Z19" s="2" t="s">
        <v>65</v>
      </c>
      <c r="AA19" s="2" t="s">
        <v>99</v>
      </c>
      <c r="AB19" s="2" t="s">
        <v>64</v>
      </c>
      <c r="AC19" s="2" t="s">
        <v>64</v>
      </c>
      <c r="AD19" s="2" t="s">
        <v>64</v>
      </c>
      <c r="AE19" s="2" t="s">
        <v>64</v>
      </c>
      <c r="AF19" s="4">
        <v>-0.125</v>
      </c>
      <c r="AG19" s="2">
        <f t="shared" si="12"/>
        <v>2.2654781467620027E-3</v>
      </c>
      <c r="AH19" s="2">
        <v>5.9128979630488267E-3</v>
      </c>
      <c r="AI19" s="2" t="s">
        <v>111</v>
      </c>
      <c r="AJ19" s="2" t="s">
        <v>100</v>
      </c>
      <c r="AK19" s="2" t="s">
        <v>67</v>
      </c>
      <c r="AL19" s="2">
        <f t="shared" si="2"/>
        <v>1</v>
      </c>
      <c r="AM19" s="2" t="s">
        <v>55</v>
      </c>
      <c r="AN19" s="2" t="s">
        <v>71</v>
      </c>
      <c r="AO19" s="2">
        <f t="shared" si="3"/>
        <v>0</v>
      </c>
      <c r="AP19" s="21" t="s">
        <v>71</v>
      </c>
      <c r="AQ19" s="2" t="s">
        <v>70</v>
      </c>
      <c r="AR19" s="2" t="s">
        <v>67</v>
      </c>
      <c r="AS19" s="2" t="s">
        <v>70</v>
      </c>
      <c r="AT19" s="2">
        <f t="shared" si="4"/>
        <v>1</v>
      </c>
      <c r="AU19" s="2" t="s">
        <v>101</v>
      </c>
      <c r="AV19" s="2">
        <f t="shared" si="5"/>
        <v>0</v>
      </c>
      <c r="AW19" s="2" t="s">
        <v>67</v>
      </c>
      <c r="AX19" s="2">
        <f t="shared" si="6"/>
        <v>0</v>
      </c>
      <c r="AY19" s="2" t="s">
        <v>70</v>
      </c>
      <c r="AZ19" s="2" t="s">
        <v>67</v>
      </c>
      <c r="BA19" s="2">
        <f t="shared" si="7"/>
        <v>0</v>
      </c>
      <c r="BB19" s="2" t="s">
        <v>72</v>
      </c>
      <c r="BC19" s="2" t="s">
        <v>72</v>
      </c>
      <c r="BD19" s="2" t="s">
        <v>67</v>
      </c>
      <c r="BE19" s="2" t="s">
        <v>67</v>
      </c>
      <c r="BF19" s="2">
        <f t="shared" si="8"/>
        <v>0</v>
      </c>
      <c r="BG19" s="2" t="s">
        <v>70</v>
      </c>
      <c r="BH19" s="2">
        <f t="shared" si="9"/>
        <v>1</v>
      </c>
      <c r="BI19" s="2" t="s">
        <v>67</v>
      </c>
      <c r="BJ19" s="2" t="s">
        <v>70</v>
      </c>
      <c r="BK19" s="2" t="s">
        <v>70</v>
      </c>
      <c r="BL19" s="2" t="s">
        <v>70</v>
      </c>
      <c r="BM19" s="2" t="s">
        <v>70</v>
      </c>
      <c r="BN19" s="2" t="s">
        <v>173</v>
      </c>
      <c r="BO19" s="2">
        <f t="shared" si="10"/>
        <v>0.3</v>
      </c>
      <c r="BP19" s="2" t="str">
        <f t="shared" si="11"/>
        <v>.</v>
      </c>
      <c r="BQ19" s="2" t="s">
        <v>55</v>
      </c>
      <c r="BR19" s="2" t="s">
        <v>765</v>
      </c>
      <c r="BS19" s="2"/>
      <c r="BT19" s="2"/>
      <c r="BU19" s="2"/>
      <c r="BV19" s="2"/>
      <c r="BW19" s="2"/>
      <c r="BX19" s="2"/>
      <c r="BY19" s="2"/>
      <c r="BZ19" s="2"/>
      <c r="CA19" s="2"/>
      <c r="CB19" s="2"/>
      <c r="CC19" s="2"/>
      <c r="CD19" s="2"/>
      <c r="CE19" s="2"/>
      <c r="CF19" s="2"/>
      <c r="CG19" s="2"/>
      <c r="CH19" s="2"/>
      <c r="CI19" s="2"/>
      <c r="CJ19" s="2"/>
      <c r="CK19" s="2"/>
      <c r="CL19" s="2"/>
    </row>
    <row r="20" spans="1:90" ht="15.75" customHeight="1" x14ac:dyDescent="0.2">
      <c r="A20" s="7" t="s">
        <v>442</v>
      </c>
      <c r="B20" s="8">
        <v>1097</v>
      </c>
      <c r="C20" s="2">
        <v>529</v>
      </c>
      <c r="D20" s="2">
        <v>568</v>
      </c>
      <c r="E20" s="2">
        <v>857.82262402892889</v>
      </c>
      <c r="F20" s="2">
        <v>921.93614086742014</v>
      </c>
      <c r="G20" s="21" t="s">
        <v>167</v>
      </c>
      <c r="H20" s="2" t="s">
        <v>168</v>
      </c>
      <c r="I20" s="2" t="s">
        <v>169</v>
      </c>
      <c r="J20" s="2" t="s">
        <v>170</v>
      </c>
      <c r="K20" s="2" t="s">
        <v>78</v>
      </c>
      <c r="L20" s="2" t="s">
        <v>123</v>
      </c>
      <c r="M20" s="39" t="s">
        <v>390</v>
      </c>
      <c r="N20" s="2" t="s">
        <v>58</v>
      </c>
      <c r="O20" s="2">
        <f t="shared" si="0"/>
        <v>0</v>
      </c>
      <c r="P20" s="39" t="s">
        <v>525</v>
      </c>
      <c r="Q20" s="2" t="s">
        <v>82</v>
      </c>
      <c r="R20" s="2" t="s">
        <v>83</v>
      </c>
      <c r="S20" s="2" t="s">
        <v>160</v>
      </c>
      <c r="T20" s="2" t="s">
        <v>55</v>
      </c>
      <c r="U20" s="2" t="s">
        <v>61</v>
      </c>
      <c r="V20" s="2" t="s">
        <v>73</v>
      </c>
      <c r="W20" s="2" t="s">
        <v>64</v>
      </c>
      <c r="X20" s="2">
        <f t="shared" si="1"/>
        <v>0</v>
      </c>
      <c r="Y20" s="2" t="s">
        <v>55</v>
      </c>
      <c r="Z20" s="2" t="s">
        <v>65</v>
      </c>
      <c r="AA20" s="2" t="s">
        <v>99</v>
      </c>
      <c r="AB20" s="2" t="s">
        <v>64</v>
      </c>
      <c r="AC20" s="2" t="s">
        <v>64</v>
      </c>
      <c r="AD20" s="2" t="s">
        <v>64</v>
      </c>
      <c r="AE20" s="2" t="s">
        <v>64</v>
      </c>
      <c r="AF20" s="4">
        <v>4.586867E-2</v>
      </c>
      <c r="AG20" s="2">
        <f>(E20+F20)/(E20*F20)+AF20^2/(2*(E20+F20))</f>
        <v>2.2510070592981143E-3</v>
      </c>
      <c r="AH20" s="2">
        <v>7.396256966211605E-3</v>
      </c>
      <c r="AI20" s="2" t="s">
        <v>111</v>
      </c>
      <c r="AJ20" s="2" t="s">
        <v>100</v>
      </c>
      <c r="AK20" s="2" t="s">
        <v>67</v>
      </c>
      <c r="AL20" s="2">
        <f t="shared" si="2"/>
        <v>1</v>
      </c>
      <c r="AM20" s="2" t="s">
        <v>55</v>
      </c>
      <c r="AN20" s="2" t="s">
        <v>71</v>
      </c>
      <c r="AO20" s="2">
        <f t="shared" si="3"/>
        <v>0</v>
      </c>
      <c r="AP20" s="21" t="s">
        <v>71</v>
      </c>
      <c r="AQ20" s="2" t="s">
        <v>70</v>
      </c>
      <c r="AR20" s="2" t="s">
        <v>67</v>
      </c>
      <c r="AS20" s="2" t="s">
        <v>70</v>
      </c>
      <c r="AT20" s="2">
        <f t="shared" si="4"/>
        <v>1</v>
      </c>
      <c r="AU20" s="2" t="s">
        <v>101</v>
      </c>
      <c r="AV20" s="2">
        <f t="shared" si="5"/>
        <v>0</v>
      </c>
      <c r="AW20" s="2" t="s">
        <v>67</v>
      </c>
      <c r="AX20" s="2">
        <f t="shared" si="6"/>
        <v>0</v>
      </c>
      <c r="AY20" s="2" t="s">
        <v>70</v>
      </c>
      <c r="AZ20" s="2" t="s">
        <v>67</v>
      </c>
      <c r="BA20" s="2">
        <f t="shared" si="7"/>
        <v>0</v>
      </c>
      <c r="BB20" s="2" t="s">
        <v>72</v>
      </c>
      <c r="BC20" s="2" t="s">
        <v>72</v>
      </c>
      <c r="BD20" s="2" t="s">
        <v>67</v>
      </c>
      <c r="BE20" s="2" t="s">
        <v>67</v>
      </c>
      <c r="BF20" s="2">
        <f t="shared" si="8"/>
        <v>0</v>
      </c>
      <c r="BG20" s="2" t="s">
        <v>70</v>
      </c>
      <c r="BH20" s="2">
        <f t="shared" si="9"/>
        <v>1</v>
      </c>
      <c r="BI20" s="2" t="s">
        <v>67</v>
      </c>
      <c r="BJ20" s="2" t="s">
        <v>70</v>
      </c>
      <c r="BK20" s="2" t="s">
        <v>70</v>
      </c>
      <c r="BL20" s="2" t="s">
        <v>70</v>
      </c>
      <c r="BM20" s="2" t="s">
        <v>70</v>
      </c>
      <c r="BN20" s="2" t="s">
        <v>173</v>
      </c>
      <c r="BO20" s="2">
        <f t="shared" si="10"/>
        <v>0.3</v>
      </c>
      <c r="BP20" s="2" t="str">
        <f t="shared" si="11"/>
        <v>.</v>
      </c>
      <c r="BQ20" s="2" t="s">
        <v>55</v>
      </c>
      <c r="BR20" s="2" t="s">
        <v>751</v>
      </c>
      <c r="BS20" s="2"/>
      <c r="BT20" s="2"/>
      <c r="BU20" s="2"/>
      <c r="BV20" s="2"/>
      <c r="BW20" s="2"/>
      <c r="BX20" s="2"/>
      <c r="BY20" s="2"/>
      <c r="BZ20" s="2"/>
      <c r="CA20" s="2"/>
      <c r="CB20" s="2"/>
      <c r="CC20" s="2"/>
      <c r="CD20" s="2"/>
      <c r="CE20" s="2"/>
      <c r="CF20" s="2"/>
      <c r="CG20" s="2"/>
      <c r="CH20" s="2"/>
      <c r="CI20" s="2"/>
      <c r="CJ20" s="2"/>
      <c r="CK20" s="2"/>
      <c r="CL20" s="2"/>
    </row>
    <row r="21" spans="1:90" ht="15.75" customHeight="1" x14ac:dyDescent="0.2">
      <c r="A21" s="6" t="s">
        <v>177</v>
      </c>
      <c r="B21" s="2">
        <v>326</v>
      </c>
      <c r="C21" s="2">
        <v>147</v>
      </c>
      <c r="D21" s="2">
        <v>179</v>
      </c>
      <c r="E21" s="2">
        <v>147</v>
      </c>
      <c r="F21" s="2">
        <v>179</v>
      </c>
      <c r="G21" s="39" t="s">
        <v>486</v>
      </c>
      <c r="H21" s="2" t="s">
        <v>93</v>
      </c>
      <c r="I21" s="2" t="s">
        <v>56</v>
      </c>
      <c r="J21" s="2" t="s">
        <v>94</v>
      </c>
      <c r="K21" s="2" t="s">
        <v>78</v>
      </c>
      <c r="L21" s="2" t="s">
        <v>57</v>
      </c>
      <c r="M21" s="39" t="s">
        <v>390</v>
      </c>
      <c r="N21" s="2" t="s">
        <v>58</v>
      </c>
      <c r="O21" s="2">
        <f t="shared" si="0"/>
        <v>0</v>
      </c>
      <c r="P21" s="39" t="s">
        <v>692</v>
      </c>
      <c r="Q21" s="2" t="s">
        <v>82</v>
      </c>
      <c r="R21" s="2" t="s">
        <v>83</v>
      </c>
      <c r="S21" s="2" t="s">
        <v>160</v>
      </c>
      <c r="T21" s="2">
        <v>54</v>
      </c>
      <c r="U21" s="2" t="s">
        <v>61</v>
      </c>
      <c r="V21" s="2" t="s">
        <v>62</v>
      </c>
      <c r="W21" s="2" t="s">
        <v>63</v>
      </c>
      <c r="X21" s="2">
        <f t="shared" si="1"/>
        <v>1</v>
      </c>
      <c r="Y21" s="2" t="s">
        <v>64</v>
      </c>
      <c r="Z21" s="2" t="s">
        <v>65</v>
      </c>
      <c r="AA21" s="2" t="s">
        <v>99</v>
      </c>
      <c r="AB21" s="2" t="s">
        <v>64</v>
      </c>
      <c r="AC21" s="2" t="s">
        <v>64</v>
      </c>
      <c r="AD21" s="2" t="s">
        <v>64</v>
      </c>
      <c r="AE21" s="2" t="s">
        <v>64</v>
      </c>
      <c r="AF21" s="4">
        <v>-5.8999999999999999E-3</v>
      </c>
      <c r="AG21" s="2">
        <f>B21/(C21*D21)+AF21^2/(2*B21)</f>
        <v>1.2389366656776877E-2</v>
      </c>
      <c r="AH21" s="2">
        <v>5.2426583116045304E-2</v>
      </c>
      <c r="AI21" s="2" t="s">
        <v>673</v>
      </c>
      <c r="AJ21" s="2" t="s">
        <v>100</v>
      </c>
      <c r="AK21" s="2" t="s">
        <v>70</v>
      </c>
      <c r="AL21" s="2">
        <f t="shared" si="2"/>
        <v>0</v>
      </c>
      <c r="AM21" s="39" t="s">
        <v>542</v>
      </c>
      <c r="AN21" s="2" t="s">
        <v>70</v>
      </c>
      <c r="AO21" s="2">
        <f t="shared" si="3"/>
        <v>0</v>
      </c>
      <c r="AP21" s="39" t="s">
        <v>526</v>
      </c>
      <c r="AQ21" s="2" t="s">
        <v>70</v>
      </c>
      <c r="AR21" s="2" t="s">
        <v>67</v>
      </c>
      <c r="AS21" s="2" t="s">
        <v>70</v>
      </c>
      <c r="AT21" s="2">
        <f t="shared" si="4"/>
        <v>1</v>
      </c>
      <c r="AU21" s="2" t="s">
        <v>126</v>
      </c>
      <c r="AV21" s="2">
        <f t="shared" si="5"/>
        <v>0</v>
      </c>
      <c r="AW21" s="2" t="s">
        <v>67</v>
      </c>
      <c r="AX21" s="2">
        <f t="shared" si="6"/>
        <v>0</v>
      </c>
      <c r="AY21" s="2" t="s">
        <v>70</v>
      </c>
      <c r="AZ21" s="2" t="s">
        <v>67</v>
      </c>
      <c r="BA21" s="2">
        <f t="shared" si="7"/>
        <v>0</v>
      </c>
      <c r="BB21" s="2" t="s">
        <v>72</v>
      </c>
      <c r="BC21" s="2" t="s">
        <v>72</v>
      </c>
      <c r="BD21" s="2" t="s">
        <v>72</v>
      </c>
      <c r="BE21" s="2" t="s">
        <v>70</v>
      </c>
      <c r="BF21" s="2">
        <f t="shared" si="8"/>
        <v>1</v>
      </c>
      <c r="BG21" s="2" t="s">
        <v>70</v>
      </c>
      <c r="BH21" s="2">
        <f t="shared" si="9"/>
        <v>1</v>
      </c>
      <c r="BI21" s="2" t="s">
        <v>72</v>
      </c>
      <c r="BJ21" s="2" t="s">
        <v>70</v>
      </c>
      <c r="BK21" s="2" t="s">
        <v>70</v>
      </c>
      <c r="BL21" s="2" t="s">
        <v>70</v>
      </c>
      <c r="BM21" s="2" t="s">
        <v>70</v>
      </c>
      <c r="BN21" s="2" t="s">
        <v>178</v>
      </c>
      <c r="BO21" s="2">
        <f t="shared" si="10"/>
        <v>0.4</v>
      </c>
      <c r="BP21" s="2" t="str">
        <f t="shared" si="11"/>
        <v>.</v>
      </c>
      <c r="BQ21" s="2" t="s">
        <v>55</v>
      </c>
      <c r="BR21" s="2" t="s">
        <v>763</v>
      </c>
      <c r="BS21" s="2"/>
      <c r="BT21" s="2"/>
      <c r="BU21" s="2"/>
      <c r="BV21" s="2"/>
      <c r="BW21" s="2"/>
      <c r="BX21" s="2"/>
      <c r="BY21" s="2"/>
      <c r="BZ21" s="2"/>
      <c r="CA21" s="2"/>
      <c r="CB21" s="2"/>
      <c r="CC21" s="2"/>
      <c r="CD21" s="2"/>
      <c r="CE21" s="2"/>
      <c r="CF21" s="2"/>
      <c r="CG21" s="2"/>
      <c r="CH21" s="2"/>
      <c r="CI21" s="2"/>
      <c r="CJ21" s="2"/>
      <c r="CK21" s="2"/>
      <c r="CL21" s="2"/>
    </row>
    <row r="22" spans="1:90" ht="15.75" customHeight="1" x14ac:dyDescent="0.2">
      <c r="A22" s="6" t="s">
        <v>179</v>
      </c>
      <c r="B22" s="2">
        <v>45</v>
      </c>
      <c r="C22" s="2">
        <v>25</v>
      </c>
      <c r="D22" s="2">
        <v>20</v>
      </c>
      <c r="E22" s="2">
        <v>25</v>
      </c>
      <c r="F22" s="2">
        <v>20</v>
      </c>
      <c r="G22" s="21" t="s">
        <v>180</v>
      </c>
      <c r="H22" s="2" t="s">
        <v>122</v>
      </c>
      <c r="I22" s="2" t="s">
        <v>56</v>
      </c>
      <c r="J22" s="2" t="s">
        <v>106</v>
      </c>
      <c r="K22" s="2" t="s">
        <v>78</v>
      </c>
      <c r="L22" s="2" t="s">
        <v>57</v>
      </c>
      <c r="M22" s="21" t="s">
        <v>181</v>
      </c>
      <c r="N22" s="2" t="s">
        <v>58</v>
      </c>
      <c r="O22" s="2">
        <f t="shared" si="0"/>
        <v>0</v>
      </c>
      <c r="P22" s="39" t="s">
        <v>527</v>
      </c>
      <c r="Q22" s="2" t="s">
        <v>82</v>
      </c>
      <c r="R22" s="2" t="s">
        <v>83</v>
      </c>
      <c r="S22" s="2" t="s">
        <v>160</v>
      </c>
      <c r="T22" s="2">
        <v>4</v>
      </c>
      <c r="U22" s="2" t="s">
        <v>61</v>
      </c>
      <c r="V22" s="2" t="s">
        <v>62</v>
      </c>
      <c r="W22" s="2" t="s">
        <v>64</v>
      </c>
      <c r="X22" s="2">
        <f t="shared" si="1"/>
        <v>0</v>
      </c>
      <c r="Y22" s="2" t="s">
        <v>55</v>
      </c>
      <c r="Z22" s="2" t="s">
        <v>65</v>
      </c>
      <c r="AA22" s="2" t="s">
        <v>66</v>
      </c>
      <c r="AB22" s="2" t="s">
        <v>64</v>
      </c>
      <c r="AC22" s="2" t="s">
        <v>64</v>
      </c>
      <c r="AD22" s="2" t="s">
        <v>64</v>
      </c>
      <c r="AE22" s="2" t="s">
        <v>64</v>
      </c>
      <c r="AF22" s="2">
        <v>2.3999999999999998E-3</v>
      </c>
      <c r="AG22" s="2">
        <v>0.09</v>
      </c>
      <c r="AH22" s="2">
        <v>0.47699999999999998</v>
      </c>
      <c r="AI22" s="2" t="s">
        <v>693</v>
      </c>
      <c r="AJ22" s="2" t="s">
        <v>100</v>
      </c>
      <c r="AK22" s="2" t="s">
        <v>67</v>
      </c>
      <c r="AL22" s="2">
        <f t="shared" si="2"/>
        <v>1</v>
      </c>
      <c r="AM22" s="2" t="s">
        <v>55</v>
      </c>
      <c r="AN22" s="2" t="s">
        <v>70</v>
      </c>
      <c r="AO22" s="2">
        <f t="shared" si="3"/>
        <v>0</v>
      </c>
      <c r="AP22" s="39" t="s">
        <v>528</v>
      </c>
      <c r="AQ22" s="2" t="s">
        <v>70</v>
      </c>
      <c r="AR22" s="2" t="s">
        <v>67</v>
      </c>
      <c r="AS22" s="2" t="s">
        <v>67</v>
      </c>
      <c r="AT22" s="2">
        <f t="shared" si="4"/>
        <v>0</v>
      </c>
      <c r="AU22" s="2" t="s">
        <v>101</v>
      </c>
      <c r="AV22" s="2">
        <f t="shared" si="5"/>
        <v>0</v>
      </c>
      <c r="AW22" s="2" t="s">
        <v>67</v>
      </c>
      <c r="AX22" s="2">
        <f t="shared" si="6"/>
        <v>0</v>
      </c>
      <c r="AY22" s="2" t="s">
        <v>70</v>
      </c>
      <c r="AZ22" s="2" t="s">
        <v>67</v>
      </c>
      <c r="BA22" s="2">
        <f t="shared" si="7"/>
        <v>0</v>
      </c>
      <c r="BB22" s="2" t="s">
        <v>72</v>
      </c>
      <c r="BC22" s="2" t="s">
        <v>72</v>
      </c>
      <c r="BD22" s="2" t="s">
        <v>72</v>
      </c>
      <c r="BE22" s="2" t="s">
        <v>70</v>
      </c>
      <c r="BF22" s="2">
        <f t="shared" si="8"/>
        <v>1</v>
      </c>
      <c r="BG22" s="2" t="s">
        <v>70</v>
      </c>
      <c r="BH22" s="2">
        <f t="shared" si="9"/>
        <v>1</v>
      </c>
      <c r="BI22" s="2" t="s">
        <v>72</v>
      </c>
      <c r="BJ22" s="2" t="s">
        <v>70</v>
      </c>
      <c r="BK22" s="2" t="s">
        <v>70</v>
      </c>
      <c r="BL22" s="2" t="s">
        <v>70</v>
      </c>
      <c r="BM22" s="2" t="s">
        <v>70</v>
      </c>
      <c r="BN22" s="2" t="s">
        <v>182</v>
      </c>
      <c r="BO22" s="2">
        <f t="shared" si="10"/>
        <v>0.3</v>
      </c>
      <c r="BP22" s="2" t="str">
        <f t="shared" si="11"/>
        <v>.</v>
      </c>
      <c r="BQ22" s="2" t="s">
        <v>55</v>
      </c>
      <c r="BR22" s="2" t="s">
        <v>766</v>
      </c>
      <c r="BS22" s="2"/>
      <c r="BT22" s="2"/>
      <c r="BU22" s="2"/>
      <c r="BV22" s="2"/>
      <c r="BW22" s="2"/>
      <c r="BX22" s="2"/>
      <c r="BY22" s="2"/>
      <c r="BZ22" s="2"/>
      <c r="CA22" s="2"/>
      <c r="CB22" s="2"/>
      <c r="CC22" s="2"/>
      <c r="CD22" s="2"/>
      <c r="CE22" s="2"/>
      <c r="CF22" s="2"/>
      <c r="CG22" s="2"/>
      <c r="CH22" s="2"/>
      <c r="CI22" s="2"/>
      <c r="CJ22" s="2"/>
      <c r="CK22" s="2"/>
      <c r="CL22" s="2"/>
    </row>
    <row r="23" spans="1:90" ht="15.75" customHeight="1" x14ac:dyDescent="0.2">
      <c r="A23" s="7" t="s">
        <v>443</v>
      </c>
      <c r="B23" s="2">
        <v>164.34883720440001</v>
      </c>
      <c r="C23" s="2">
        <v>82.5253699764</v>
      </c>
      <c r="D23" s="2">
        <v>81.823467227999998</v>
      </c>
      <c r="E23" s="2">
        <v>164.54860454752321</v>
      </c>
      <c r="F23" s="2">
        <v>163.14906986127679</v>
      </c>
      <c r="G23" s="39" t="s">
        <v>694</v>
      </c>
      <c r="H23" s="2" t="s">
        <v>122</v>
      </c>
      <c r="I23" s="2" t="s">
        <v>184</v>
      </c>
      <c r="J23" s="2" t="s">
        <v>106</v>
      </c>
      <c r="K23" s="2" t="s">
        <v>125</v>
      </c>
      <c r="L23" s="2" t="s">
        <v>95</v>
      </c>
      <c r="M23" s="39" t="s">
        <v>529</v>
      </c>
      <c r="N23" s="2" t="s">
        <v>80</v>
      </c>
      <c r="O23" s="2">
        <f t="shared" si="0"/>
        <v>1</v>
      </c>
      <c r="P23" s="2" t="s">
        <v>185</v>
      </c>
      <c r="Q23" s="2" t="s">
        <v>82</v>
      </c>
      <c r="R23" s="2" t="s">
        <v>107</v>
      </c>
      <c r="S23" s="2" t="s">
        <v>55</v>
      </c>
      <c r="T23" s="2">
        <v>3</v>
      </c>
      <c r="U23" s="2" t="s">
        <v>85</v>
      </c>
      <c r="V23" s="2" t="s">
        <v>439</v>
      </c>
      <c r="W23" s="2" t="s">
        <v>63</v>
      </c>
      <c r="X23" s="2">
        <f t="shared" si="1"/>
        <v>1</v>
      </c>
      <c r="Y23" s="2" t="s">
        <v>63</v>
      </c>
      <c r="Z23" s="2" t="s">
        <v>65</v>
      </c>
      <c r="AA23" s="2" t="s">
        <v>439</v>
      </c>
      <c r="AB23" s="2" t="s">
        <v>64</v>
      </c>
      <c r="AC23" s="2" t="s">
        <v>64</v>
      </c>
      <c r="AD23" s="2" t="s">
        <v>64</v>
      </c>
      <c r="AE23" s="2" t="s">
        <v>64</v>
      </c>
      <c r="AF23" s="2">
        <v>0.10781081081611467</v>
      </c>
      <c r="AG23" s="2">
        <f t="shared" ref="AG23:AG24" si="13">(E23+F23)/(E23*F23)+AF23^2/(2*(E23+F23))</f>
        <v>1.2224330103389856E-2</v>
      </c>
      <c r="AH23" s="4">
        <v>1.2224330103389856E-2</v>
      </c>
      <c r="AI23" s="2" t="s">
        <v>186</v>
      </c>
      <c r="AJ23" s="2" t="s">
        <v>190</v>
      </c>
      <c r="AK23" s="2" t="s">
        <v>67</v>
      </c>
      <c r="AL23" s="2">
        <f t="shared" si="2"/>
        <v>1</v>
      </c>
      <c r="AM23" s="2" t="s">
        <v>55</v>
      </c>
      <c r="AN23" s="2" t="s">
        <v>70</v>
      </c>
      <c r="AO23" s="2">
        <f t="shared" si="3"/>
        <v>0</v>
      </c>
      <c r="AP23" s="39" t="s">
        <v>531</v>
      </c>
      <c r="AQ23" s="2" t="s">
        <v>70</v>
      </c>
      <c r="AR23" s="2" t="s">
        <v>67</v>
      </c>
      <c r="AS23" s="2" t="s">
        <v>70</v>
      </c>
      <c r="AT23" s="2">
        <f t="shared" si="4"/>
        <v>1</v>
      </c>
      <c r="AU23" s="2" t="s">
        <v>70</v>
      </c>
      <c r="AV23" s="2">
        <f t="shared" si="5"/>
        <v>1</v>
      </c>
      <c r="AW23" s="2" t="s">
        <v>67</v>
      </c>
      <c r="AX23" s="2">
        <f t="shared" si="6"/>
        <v>0</v>
      </c>
      <c r="AY23" s="2" t="s">
        <v>70</v>
      </c>
      <c r="AZ23" s="2" t="s">
        <v>67</v>
      </c>
      <c r="BA23" s="2">
        <f t="shared" si="7"/>
        <v>0</v>
      </c>
      <c r="BB23" s="2" t="s">
        <v>72</v>
      </c>
      <c r="BC23" s="2" t="s">
        <v>72</v>
      </c>
      <c r="BD23" s="2" t="s">
        <v>72</v>
      </c>
      <c r="BE23" s="2" t="s">
        <v>70</v>
      </c>
      <c r="BF23" s="2">
        <f t="shared" si="8"/>
        <v>1</v>
      </c>
      <c r="BG23" s="2" t="s">
        <v>70</v>
      </c>
      <c r="BH23" s="2">
        <f t="shared" si="9"/>
        <v>1</v>
      </c>
      <c r="BI23" s="2" t="s">
        <v>72</v>
      </c>
      <c r="BJ23" s="2" t="s">
        <v>70</v>
      </c>
      <c r="BK23" s="2" t="s">
        <v>70</v>
      </c>
      <c r="BL23" s="2" t="s">
        <v>70</v>
      </c>
      <c r="BM23" s="2" t="s">
        <v>70</v>
      </c>
      <c r="BN23" s="2" t="s">
        <v>188</v>
      </c>
      <c r="BO23" s="2">
        <f t="shared" si="10"/>
        <v>0.7</v>
      </c>
      <c r="BP23" s="2" t="str">
        <f t="shared" si="11"/>
        <v>Yes</v>
      </c>
      <c r="BQ23" s="2" t="s">
        <v>70</v>
      </c>
      <c r="BR23" s="3" t="s">
        <v>752</v>
      </c>
      <c r="BS23" s="2"/>
      <c r="BT23" s="2"/>
      <c r="BU23" s="2"/>
      <c r="BV23" s="2"/>
      <c r="BW23" s="2"/>
      <c r="BX23" s="2"/>
      <c r="BY23" s="2"/>
      <c r="BZ23" s="2"/>
      <c r="CA23" s="2"/>
      <c r="CB23" s="2"/>
      <c r="CC23" s="2"/>
      <c r="CD23" s="2"/>
      <c r="CE23" s="2"/>
      <c r="CF23" s="2"/>
      <c r="CG23" s="2"/>
      <c r="CH23" s="2"/>
      <c r="CI23" s="2"/>
      <c r="CJ23" s="2"/>
      <c r="CK23" s="2"/>
      <c r="CL23" s="2"/>
    </row>
    <row r="24" spans="1:90" ht="15.75" customHeight="1" x14ac:dyDescent="0.2">
      <c r="A24" s="7" t="s">
        <v>444</v>
      </c>
      <c r="B24" s="2">
        <v>197.93657505284961</v>
      </c>
      <c r="C24" s="2">
        <v>99.117336152217604</v>
      </c>
      <c r="D24" s="2">
        <v>98.819238900632001</v>
      </c>
      <c r="E24" s="2">
        <v>197.73391929238704</v>
      </c>
      <c r="F24" s="2">
        <v>197.1392308133122</v>
      </c>
      <c r="G24" s="39" t="s">
        <v>694</v>
      </c>
      <c r="H24" s="2" t="s">
        <v>122</v>
      </c>
      <c r="I24" s="2" t="s">
        <v>184</v>
      </c>
      <c r="J24" s="2" t="s">
        <v>106</v>
      </c>
      <c r="K24" s="2" t="s">
        <v>125</v>
      </c>
      <c r="L24" s="2" t="s">
        <v>95</v>
      </c>
      <c r="M24" s="39" t="s">
        <v>529</v>
      </c>
      <c r="N24" s="2" t="s">
        <v>80</v>
      </c>
      <c r="O24" s="2">
        <f t="shared" si="0"/>
        <v>1</v>
      </c>
      <c r="P24" s="39" t="s">
        <v>530</v>
      </c>
      <c r="Q24" s="2" t="s">
        <v>82</v>
      </c>
      <c r="R24" s="2" t="s">
        <v>107</v>
      </c>
      <c r="S24" s="2" t="s">
        <v>55</v>
      </c>
      <c r="T24" s="2">
        <v>3</v>
      </c>
      <c r="U24" s="2" t="s">
        <v>85</v>
      </c>
      <c r="V24" s="2" t="s">
        <v>108</v>
      </c>
      <c r="W24" s="2" t="s">
        <v>63</v>
      </c>
      <c r="X24" s="2">
        <f t="shared" si="1"/>
        <v>1</v>
      </c>
      <c r="Y24" s="2" t="s">
        <v>63</v>
      </c>
      <c r="Z24" s="2" t="s">
        <v>65</v>
      </c>
      <c r="AA24" s="2" t="s">
        <v>439</v>
      </c>
      <c r="AB24" s="2" t="s">
        <v>64</v>
      </c>
      <c r="AC24" s="2" t="s">
        <v>64</v>
      </c>
      <c r="AD24" s="2" t="s">
        <v>64</v>
      </c>
      <c r="AE24" s="2" t="s">
        <v>64</v>
      </c>
      <c r="AF24" s="2">
        <v>0.1101351351351411</v>
      </c>
      <c r="AG24" s="2">
        <f t="shared" si="13"/>
        <v>1.0145217382792851E-2</v>
      </c>
      <c r="AH24" s="4">
        <v>1.0145217382792851E-2</v>
      </c>
      <c r="AI24" s="2" t="s">
        <v>186</v>
      </c>
      <c r="AJ24" s="2" t="s">
        <v>190</v>
      </c>
      <c r="AK24" s="2" t="s">
        <v>67</v>
      </c>
      <c r="AL24" s="2">
        <f t="shared" si="2"/>
        <v>1</v>
      </c>
      <c r="AM24" s="2" t="s">
        <v>55</v>
      </c>
      <c r="AN24" s="2" t="s">
        <v>70</v>
      </c>
      <c r="AO24" s="2">
        <f t="shared" si="3"/>
        <v>0</v>
      </c>
      <c r="AP24" s="39" t="s">
        <v>531</v>
      </c>
      <c r="AQ24" s="2" t="s">
        <v>70</v>
      </c>
      <c r="AR24" s="2" t="s">
        <v>67</v>
      </c>
      <c r="AS24" s="2" t="s">
        <v>70</v>
      </c>
      <c r="AT24" s="2">
        <f t="shared" si="4"/>
        <v>1</v>
      </c>
      <c r="AU24" s="2" t="s">
        <v>70</v>
      </c>
      <c r="AV24" s="2">
        <f t="shared" si="5"/>
        <v>1</v>
      </c>
      <c r="AW24" s="2" t="s">
        <v>67</v>
      </c>
      <c r="AX24" s="2">
        <f t="shared" si="6"/>
        <v>0</v>
      </c>
      <c r="AY24" s="2" t="s">
        <v>70</v>
      </c>
      <c r="AZ24" s="2" t="s">
        <v>67</v>
      </c>
      <c r="BA24" s="2">
        <f t="shared" si="7"/>
        <v>0</v>
      </c>
      <c r="BB24" s="2" t="s">
        <v>72</v>
      </c>
      <c r="BC24" s="2" t="s">
        <v>72</v>
      </c>
      <c r="BD24" s="2" t="s">
        <v>72</v>
      </c>
      <c r="BE24" s="2" t="s">
        <v>70</v>
      </c>
      <c r="BF24" s="2">
        <f t="shared" si="8"/>
        <v>1</v>
      </c>
      <c r="BG24" s="2" t="s">
        <v>70</v>
      </c>
      <c r="BH24" s="2">
        <f t="shared" si="9"/>
        <v>1</v>
      </c>
      <c r="BI24" s="2" t="s">
        <v>72</v>
      </c>
      <c r="BJ24" s="2" t="s">
        <v>70</v>
      </c>
      <c r="BK24" s="2" t="s">
        <v>70</v>
      </c>
      <c r="BL24" s="2" t="s">
        <v>70</v>
      </c>
      <c r="BM24" s="2" t="s">
        <v>70</v>
      </c>
      <c r="BN24" s="2" t="s">
        <v>188</v>
      </c>
      <c r="BO24" s="2">
        <f t="shared" si="10"/>
        <v>0.7</v>
      </c>
      <c r="BP24" s="2" t="str">
        <f t="shared" si="11"/>
        <v>Yes</v>
      </c>
      <c r="BQ24" s="2" t="s">
        <v>70</v>
      </c>
      <c r="BR24" s="3" t="s">
        <v>753</v>
      </c>
      <c r="BS24" s="2"/>
      <c r="BT24" s="2"/>
      <c r="BU24" s="2"/>
      <c r="BV24" s="2"/>
      <c r="BW24" s="2"/>
      <c r="BX24" s="2"/>
      <c r="BY24" s="2"/>
      <c r="BZ24" s="2"/>
      <c r="CA24" s="2"/>
      <c r="CB24" s="2"/>
      <c r="CC24" s="2"/>
      <c r="CD24" s="2"/>
      <c r="CE24" s="2"/>
      <c r="CF24" s="2"/>
      <c r="CG24" s="2"/>
      <c r="CH24" s="2"/>
      <c r="CI24" s="2"/>
      <c r="CJ24" s="2"/>
      <c r="CK24" s="2"/>
      <c r="CL24" s="2"/>
    </row>
    <row r="25" spans="1:90" ht="15.75" customHeight="1" x14ac:dyDescent="0.2">
      <c r="A25" s="6" t="s">
        <v>192</v>
      </c>
      <c r="B25" s="2">
        <v>681</v>
      </c>
      <c r="C25" s="2">
        <v>340</v>
      </c>
      <c r="D25" s="2">
        <v>341</v>
      </c>
      <c r="E25" s="2">
        <v>340</v>
      </c>
      <c r="F25" s="2">
        <v>341</v>
      </c>
      <c r="G25" s="21" t="s">
        <v>193</v>
      </c>
      <c r="H25" s="2" t="s">
        <v>76</v>
      </c>
      <c r="I25" s="2" t="s">
        <v>169</v>
      </c>
      <c r="J25" s="2" t="s">
        <v>77</v>
      </c>
      <c r="K25" s="2" t="s">
        <v>116</v>
      </c>
      <c r="L25" s="2" t="s">
        <v>123</v>
      </c>
      <c r="M25" s="39" t="s">
        <v>532</v>
      </c>
      <c r="N25" s="2" t="s">
        <v>80</v>
      </c>
      <c r="O25" s="2">
        <f t="shared" si="0"/>
        <v>1</v>
      </c>
      <c r="P25" s="39" t="s">
        <v>194</v>
      </c>
      <c r="Q25" s="2" t="s">
        <v>82</v>
      </c>
      <c r="R25" s="2" t="s">
        <v>107</v>
      </c>
      <c r="S25" s="2" t="s">
        <v>55</v>
      </c>
      <c r="T25" s="2">
        <v>1</v>
      </c>
      <c r="U25" s="2" t="s">
        <v>85</v>
      </c>
      <c r="V25" s="2" t="s">
        <v>62</v>
      </c>
      <c r="W25" s="2" t="s">
        <v>63</v>
      </c>
      <c r="X25" s="2">
        <f t="shared" si="1"/>
        <v>1</v>
      </c>
      <c r="Y25" s="2" t="s">
        <v>63</v>
      </c>
      <c r="Z25" s="2" t="s">
        <v>65</v>
      </c>
      <c r="AA25" s="2" t="s">
        <v>86</v>
      </c>
      <c r="AB25" s="2" t="s">
        <v>64</v>
      </c>
      <c r="AC25" s="2" t="s">
        <v>64</v>
      </c>
      <c r="AD25" s="2" t="s">
        <v>63</v>
      </c>
      <c r="AE25" s="9" t="s">
        <v>63</v>
      </c>
      <c r="AF25" s="2">
        <v>0.17</v>
      </c>
      <c r="AG25" s="2">
        <f t="shared" ref="AG25:AG26" si="14">B25/(C25*D25)+AF25^2/(2*B25)</f>
        <v>5.8949465861247285E-3</v>
      </c>
      <c r="AH25" s="2">
        <v>5.8949465861247285E-3</v>
      </c>
      <c r="AI25" s="2" t="s">
        <v>195</v>
      </c>
      <c r="AJ25" s="2" t="s">
        <v>196</v>
      </c>
      <c r="AK25" s="2" t="s">
        <v>67</v>
      </c>
      <c r="AL25" s="2">
        <f t="shared" si="2"/>
        <v>1</v>
      </c>
      <c r="AM25" s="2" t="s">
        <v>55</v>
      </c>
      <c r="AN25" s="2" t="s">
        <v>70</v>
      </c>
      <c r="AO25" s="2">
        <f t="shared" si="3"/>
        <v>0</v>
      </c>
      <c r="AP25" s="39" t="s">
        <v>533</v>
      </c>
      <c r="AQ25" s="2" t="s">
        <v>70</v>
      </c>
      <c r="AR25" s="2" t="s">
        <v>67</v>
      </c>
      <c r="AS25" s="2" t="s">
        <v>67</v>
      </c>
      <c r="AT25" s="2">
        <f t="shared" si="4"/>
        <v>0</v>
      </c>
      <c r="AU25" s="2" t="s">
        <v>70</v>
      </c>
      <c r="AV25" s="2">
        <f t="shared" si="5"/>
        <v>1</v>
      </c>
      <c r="AW25" s="2" t="s">
        <v>67</v>
      </c>
      <c r="AX25" s="2">
        <f t="shared" si="6"/>
        <v>0</v>
      </c>
      <c r="AY25" s="2" t="s">
        <v>70</v>
      </c>
      <c r="AZ25" s="2" t="s">
        <v>67</v>
      </c>
      <c r="BA25" s="2">
        <f t="shared" si="7"/>
        <v>0</v>
      </c>
      <c r="BB25" s="2" t="s">
        <v>72</v>
      </c>
      <c r="BC25" s="2" t="s">
        <v>72</v>
      </c>
      <c r="BD25" s="2" t="s">
        <v>72</v>
      </c>
      <c r="BE25" s="2" t="s">
        <v>70</v>
      </c>
      <c r="BF25" s="2">
        <f t="shared" si="8"/>
        <v>1</v>
      </c>
      <c r="BG25" s="2" t="s">
        <v>67</v>
      </c>
      <c r="BH25" s="2">
        <f t="shared" si="9"/>
        <v>0</v>
      </c>
      <c r="BI25" s="2" t="s">
        <v>67</v>
      </c>
      <c r="BJ25" s="2" t="s">
        <v>70</v>
      </c>
      <c r="BK25" s="2" t="s">
        <v>70</v>
      </c>
      <c r="BL25" s="2" t="s">
        <v>70</v>
      </c>
      <c r="BM25" s="2" t="s">
        <v>70</v>
      </c>
      <c r="BN25" s="2" t="s">
        <v>197</v>
      </c>
      <c r="BO25" s="2">
        <f t="shared" si="10"/>
        <v>0.5</v>
      </c>
      <c r="BP25" s="2" t="str">
        <f t="shared" si="11"/>
        <v>Yes</v>
      </c>
      <c r="BQ25" s="2" t="s">
        <v>55</v>
      </c>
      <c r="BR25" s="2" t="s">
        <v>308</v>
      </c>
      <c r="BS25" s="2"/>
      <c r="BT25" s="2"/>
      <c r="BU25" s="2"/>
      <c r="BV25" s="2"/>
      <c r="BW25" s="2"/>
      <c r="BX25" s="2"/>
      <c r="BY25" s="2"/>
      <c r="BZ25" s="2"/>
      <c r="CA25" s="2"/>
      <c r="CB25" s="2"/>
      <c r="CC25" s="2"/>
      <c r="CD25" s="2"/>
      <c r="CE25" s="2"/>
      <c r="CF25" s="2"/>
      <c r="CG25" s="2"/>
      <c r="CH25" s="2"/>
      <c r="CI25" s="2"/>
      <c r="CJ25" s="2"/>
      <c r="CK25" s="2"/>
      <c r="CL25" s="2"/>
    </row>
    <row r="26" spans="1:90" ht="15.75" customHeight="1" x14ac:dyDescent="0.2">
      <c r="A26" s="7" t="s">
        <v>198</v>
      </c>
      <c r="B26" s="2">
        <v>160</v>
      </c>
      <c r="C26" s="2">
        <v>77</v>
      </c>
      <c r="D26" s="2">
        <v>83</v>
      </c>
      <c r="E26" s="2">
        <v>77</v>
      </c>
      <c r="F26" s="2">
        <v>83</v>
      </c>
      <c r="G26" s="21" t="s">
        <v>199</v>
      </c>
      <c r="H26" s="2" t="s">
        <v>76</v>
      </c>
      <c r="I26" s="2" t="s">
        <v>56</v>
      </c>
      <c r="J26" s="2" t="s">
        <v>77</v>
      </c>
      <c r="K26" s="2" t="s">
        <v>116</v>
      </c>
      <c r="L26" s="2" t="s">
        <v>57</v>
      </c>
      <c r="M26" s="39" t="s">
        <v>695</v>
      </c>
      <c r="N26" s="2" t="s">
        <v>80</v>
      </c>
      <c r="O26" s="2">
        <f t="shared" si="0"/>
        <v>1</v>
      </c>
      <c r="P26" s="39" t="s">
        <v>534</v>
      </c>
      <c r="Q26" s="2" t="s">
        <v>82</v>
      </c>
      <c r="R26" s="2" t="s">
        <v>107</v>
      </c>
      <c r="S26" s="2" t="s">
        <v>55</v>
      </c>
      <c r="T26" s="2">
        <v>1</v>
      </c>
      <c r="U26" s="2" t="s">
        <v>85</v>
      </c>
      <c r="V26" s="2" t="s">
        <v>62</v>
      </c>
      <c r="W26" s="2" t="s">
        <v>63</v>
      </c>
      <c r="X26" s="2">
        <f t="shared" si="1"/>
        <v>1</v>
      </c>
      <c r="Y26" s="2" t="s">
        <v>64</v>
      </c>
      <c r="Z26" s="2" t="s">
        <v>65</v>
      </c>
      <c r="AA26" s="2" t="s">
        <v>99</v>
      </c>
      <c r="AB26" s="2" t="s">
        <v>63</v>
      </c>
      <c r="AC26" s="2" t="s">
        <v>64</v>
      </c>
      <c r="AD26" s="2" t="s">
        <v>64</v>
      </c>
      <c r="AE26" s="2" t="s">
        <v>64</v>
      </c>
      <c r="AF26" s="4">
        <v>0.15670000000000001</v>
      </c>
      <c r="AG26" s="2">
        <f t="shared" si="14"/>
        <v>2.5111939789347327E-2</v>
      </c>
      <c r="AH26" s="2">
        <v>2.5111939789347327E-2</v>
      </c>
      <c r="AI26" s="2" t="s">
        <v>673</v>
      </c>
      <c r="AJ26" s="2" t="s">
        <v>100</v>
      </c>
      <c r="AK26" s="2" t="s">
        <v>67</v>
      </c>
      <c r="AL26" s="2">
        <f t="shared" si="2"/>
        <v>1</v>
      </c>
      <c r="AM26" s="2" t="s">
        <v>55</v>
      </c>
      <c r="AN26" s="2" t="s">
        <v>70</v>
      </c>
      <c r="AO26" s="2">
        <f t="shared" si="3"/>
        <v>0</v>
      </c>
      <c r="AP26" s="39" t="s">
        <v>535</v>
      </c>
      <c r="AQ26" s="2" t="s">
        <v>70</v>
      </c>
      <c r="AR26" s="2" t="s">
        <v>67</v>
      </c>
      <c r="AS26" s="2" t="s">
        <v>70</v>
      </c>
      <c r="AT26" s="2">
        <f t="shared" si="4"/>
        <v>1</v>
      </c>
      <c r="AU26" s="2" t="s">
        <v>70</v>
      </c>
      <c r="AV26" s="2">
        <f t="shared" si="5"/>
        <v>1</v>
      </c>
      <c r="AW26" s="2" t="s">
        <v>67</v>
      </c>
      <c r="AX26" s="2">
        <f t="shared" si="6"/>
        <v>0</v>
      </c>
      <c r="AY26" s="2" t="s">
        <v>70</v>
      </c>
      <c r="AZ26" s="2" t="s">
        <v>67</v>
      </c>
      <c r="BA26" s="2">
        <f t="shared" si="7"/>
        <v>0</v>
      </c>
      <c r="BB26" s="2" t="s">
        <v>72</v>
      </c>
      <c r="BC26" s="2" t="s">
        <v>72</v>
      </c>
      <c r="BD26" s="2" t="s">
        <v>67</v>
      </c>
      <c r="BE26" s="2" t="s">
        <v>70</v>
      </c>
      <c r="BF26" s="2">
        <f t="shared" si="8"/>
        <v>1</v>
      </c>
      <c r="BG26" s="2" t="s">
        <v>70</v>
      </c>
      <c r="BH26" s="2">
        <f t="shared" si="9"/>
        <v>1</v>
      </c>
      <c r="BI26" s="2" t="s">
        <v>72</v>
      </c>
      <c r="BJ26" s="2" t="s">
        <v>70</v>
      </c>
      <c r="BK26" s="2" t="s">
        <v>67</v>
      </c>
      <c r="BL26" s="2" t="s">
        <v>70</v>
      </c>
      <c r="BM26" s="2" t="s">
        <v>70</v>
      </c>
      <c r="BN26" s="2" t="s">
        <v>200</v>
      </c>
      <c r="BO26" s="2">
        <f t="shared" si="10"/>
        <v>0.7</v>
      </c>
      <c r="BP26" s="2" t="str">
        <f t="shared" si="11"/>
        <v>.</v>
      </c>
      <c r="BQ26" s="2" t="s">
        <v>55</v>
      </c>
      <c r="BR26" s="2"/>
      <c r="BS26" s="2"/>
      <c r="BT26" s="2"/>
      <c r="BU26" s="2"/>
      <c r="BV26" s="2"/>
      <c r="BW26" s="2"/>
      <c r="BX26" s="2"/>
      <c r="BY26" s="2"/>
      <c r="BZ26" s="2"/>
      <c r="CA26" s="2"/>
      <c r="CB26" s="2"/>
      <c r="CC26" s="2"/>
      <c r="CD26" s="2"/>
      <c r="CE26" s="2"/>
      <c r="CF26" s="2"/>
      <c r="CG26" s="2"/>
      <c r="CH26" s="2"/>
      <c r="CI26" s="2"/>
      <c r="CJ26" s="2"/>
      <c r="CK26" s="2"/>
      <c r="CL26" s="2"/>
    </row>
    <row r="27" spans="1:90" ht="15.75" customHeight="1" x14ac:dyDescent="0.2">
      <c r="A27" s="2" t="s">
        <v>201</v>
      </c>
      <c r="B27" s="2">
        <v>39</v>
      </c>
      <c r="C27" s="2">
        <v>23</v>
      </c>
      <c r="D27" s="2">
        <v>16</v>
      </c>
      <c r="E27" s="2">
        <v>23</v>
      </c>
      <c r="F27" s="2">
        <v>16</v>
      </c>
      <c r="G27" s="39" t="s">
        <v>487</v>
      </c>
      <c r="H27" s="2" t="s">
        <v>105</v>
      </c>
      <c r="I27" s="2" t="s">
        <v>169</v>
      </c>
      <c r="J27" s="2" t="s">
        <v>106</v>
      </c>
      <c r="K27" s="2" t="s">
        <v>116</v>
      </c>
      <c r="L27" s="2" t="s">
        <v>57</v>
      </c>
      <c r="M27" s="21" t="s">
        <v>202</v>
      </c>
      <c r="N27" s="2" t="s">
        <v>80</v>
      </c>
      <c r="O27" s="2">
        <f t="shared" si="0"/>
        <v>1</v>
      </c>
      <c r="P27" s="39" t="s">
        <v>203</v>
      </c>
      <c r="Q27" s="2" t="s">
        <v>82</v>
      </c>
      <c r="R27" s="2" t="s">
        <v>107</v>
      </c>
      <c r="S27" s="2" t="s">
        <v>55</v>
      </c>
      <c r="T27" s="2">
        <v>4</v>
      </c>
      <c r="U27" s="2" t="s">
        <v>85</v>
      </c>
      <c r="V27" s="2" t="s">
        <v>108</v>
      </c>
      <c r="W27" s="2" t="s">
        <v>63</v>
      </c>
      <c r="X27" s="2">
        <f t="shared" si="1"/>
        <v>1</v>
      </c>
      <c r="Y27" s="2" t="s">
        <v>63</v>
      </c>
      <c r="Z27" s="2" t="s">
        <v>65</v>
      </c>
      <c r="AA27" s="2" t="s">
        <v>99</v>
      </c>
      <c r="AB27" s="2" t="s">
        <v>63</v>
      </c>
      <c r="AC27" s="2" t="s">
        <v>63</v>
      </c>
      <c r="AD27" s="2" t="s">
        <v>441</v>
      </c>
      <c r="AE27" s="2" t="s">
        <v>64</v>
      </c>
      <c r="AF27" s="2">
        <v>-0.97509999999999997</v>
      </c>
      <c r="AG27" s="2">
        <v>9.2600000000000002E-2</v>
      </c>
      <c r="AH27" s="2">
        <v>0.43522000000000005</v>
      </c>
      <c r="AI27" s="2" t="s">
        <v>204</v>
      </c>
      <c r="AJ27" s="2" t="s">
        <v>100</v>
      </c>
      <c r="AK27" s="2" t="s">
        <v>67</v>
      </c>
      <c r="AL27" s="2">
        <f t="shared" si="2"/>
        <v>1</v>
      </c>
      <c r="AM27" s="2" t="s">
        <v>55</v>
      </c>
      <c r="AN27" s="2" t="s">
        <v>70</v>
      </c>
      <c r="AO27" s="2">
        <f t="shared" si="3"/>
        <v>0</v>
      </c>
      <c r="AP27" s="39" t="s">
        <v>531</v>
      </c>
      <c r="AQ27" s="2" t="s">
        <v>67</v>
      </c>
      <c r="AR27" s="2" t="s">
        <v>70</v>
      </c>
      <c r="AS27" s="2" t="s">
        <v>67</v>
      </c>
      <c r="AT27" s="2">
        <f t="shared" si="4"/>
        <v>0</v>
      </c>
      <c r="AU27" s="2" t="s">
        <v>126</v>
      </c>
      <c r="AV27" s="2">
        <f t="shared" si="5"/>
        <v>0</v>
      </c>
      <c r="AW27" s="2" t="s">
        <v>67</v>
      </c>
      <c r="AX27" s="2">
        <f t="shared" si="6"/>
        <v>0</v>
      </c>
      <c r="AY27" s="2" t="s">
        <v>70</v>
      </c>
      <c r="AZ27" s="2" t="s">
        <v>67</v>
      </c>
      <c r="BA27" s="2">
        <f t="shared" si="7"/>
        <v>0</v>
      </c>
      <c r="BB27" s="2" t="s">
        <v>72</v>
      </c>
      <c r="BC27" s="2" t="s">
        <v>72</v>
      </c>
      <c r="BD27" s="2" t="s">
        <v>70</v>
      </c>
      <c r="BE27" s="2" t="s">
        <v>70</v>
      </c>
      <c r="BF27" s="2">
        <f t="shared" si="8"/>
        <v>1</v>
      </c>
      <c r="BG27" s="2" t="s">
        <v>70</v>
      </c>
      <c r="BH27" s="2">
        <f t="shared" si="9"/>
        <v>1</v>
      </c>
      <c r="BI27" s="2" t="s">
        <v>72</v>
      </c>
      <c r="BJ27" s="2" t="s">
        <v>205</v>
      </c>
      <c r="BK27" s="2" t="s">
        <v>67</v>
      </c>
      <c r="BL27" s="2" t="s">
        <v>70</v>
      </c>
      <c r="BM27" s="2" t="s">
        <v>70</v>
      </c>
      <c r="BN27" s="2" t="s">
        <v>206</v>
      </c>
      <c r="BO27" s="2">
        <f t="shared" si="10"/>
        <v>0.5</v>
      </c>
      <c r="BP27" s="2" t="str">
        <f t="shared" si="11"/>
        <v>Yes</v>
      </c>
      <c r="BQ27" s="2" t="s">
        <v>55</v>
      </c>
      <c r="BR27" s="2" t="s">
        <v>763</v>
      </c>
      <c r="BS27" s="2"/>
      <c r="BT27" s="2"/>
      <c r="BU27" s="2"/>
      <c r="BV27" s="2"/>
      <c r="BW27" s="2"/>
      <c r="BX27" s="2"/>
      <c r="BY27" s="2"/>
      <c r="BZ27" s="2"/>
      <c r="CA27" s="2"/>
      <c r="CB27" s="2"/>
      <c r="CC27" s="2"/>
      <c r="CD27" s="2"/>
      <c r="CE27" s="2"/>
      <c r="CF27" s="2"/>
      <c r="CG27" s="2"/>
      <c r="CH27" s="2"/>
      <c r="CI27" s="2"/>
      <c r="CJ27" s="2"/>
      <c r="CK27" s="2"/>
      <c r="CL27" s="2"/>
    </row>
    <row r="28" spans="1:90" ht="15.75" customHeight="1" x14ac:dyDescent="0.2">
      <c r="A28" s="2" t="s">
        <v>207</v>
      </c>
      <c r="B28" s="2">
        <v>37</v>
      </c>
      <c r="C28" s="2">
        <v>19</v>
      </c>
      <c r="D28" s="2">
        <v>18</v>
      </c>
      <c r="E28" s="2">
        <v>19</v>
      </c>
      <c r="F28" s="2">
        <v>18</v>
      </c>
      <c r="G28" s="39" t="s">
        <v>487</v>
      </c>
      <c r="H28" s="2" t="s">
        <v>105</v>
      </c>
      <c r="I28" s="2" t="s">
        <v>169</v>
      </c>
      <c r="J28" s="2" t="s">
        <v>106</v>
      </c>
      <c r="K28" s="2" t="s">
        <v>116</v>
      </c>
      <c r="L28" s="2" t="s">
        <v>57</v>
      </c>
      <c r="M28" s="39" t="s">
        <v>537</v>
      </c>
      <c r="N28" s="2" t="s">
        <v>80</v>
      </c>
      <c r="O28" s="2">
        <f t="shared" si="0"/>
        <v>1</v>
      </c>
      <c r="P28" s="21" t="s">
        <v>208</v>
      </c>
      <c r="Q28" s="2" t="s">
        <v>82</v>
      </c>
      <c r="R28" s="2" t="s">
        <v>107</v>
      </c>
      <c r="S28" s="2" t="s">
        <v>55</v>
      </c>
      <c r="T28" s="2">
        <v>4</v>
      </c>
      <c r="U28" s="2" t="s">
        <v>85</v>
      </c>
      <c r="V28" s="2" t="s">
        <v>108</v>
      </c>
      <c r="W28" s="2" t="s">
        <v>63</v>
      </c>
      <c r="X28" s="2">
        <f t="shared" si="1"/>
        <v>1</v>
      </c>
      <c r="Y28" s="2" t="s">
        <v>63</v>
      </c>
      <c r="Z28" s="2" t="s">
        <v>65</v>
      </c>
      <c r="AA28" s="2" t="s">
        <v>99</v>
      </c>
      <c r="AB28" s="2" t="s">
        <v>63</v>
      </c>
      <c r="AC28" s="2" t="s">
        <v>63</v>
      </c>
      <c r="AD28" s="2" t="s">
        <v>64</v>
      </c>
      <c r="AE28" s="2" t="s">
        <v>64</v>
      </c>
      <c r="AF28" s="2">
        <v>0.31390000000000001</v>
      </c>
      <c r="AG28" s="2">
        <v>0.1394</v>
      </c>
      <c r="AH28" s="2">
        <v>0.62729999999999997</v>
      </c>
      <c r="AI28" s="2" t="s">
        <v>204</v>
      </c>
      <c r="AJ28" s="2" t="s">
        <v>100</v>
      </c>
      <c r="AK28" s="2" t="s">
        <v>67</v>
      </c>
      <c r="AL28" s="2">
        <f t="shared" si="2"/>
        <v>1</v>
      </c>
      <c r="AM28" s="2" t="s">
        <v>55</v>
      </c>
      <c r="AN28" s="2" t="s">
        <v>70</v>
      </c>
      <c r="AO28" s="2">
        <f t="shared" si="3"/>
        <v>0</v>
      </c>
      <c r="AP28" s="39" t="s">
        <v>531</v>
      </c>
      <c r="AQ28" s="2" t="s">
        <v>67</v>
      </c>
      <c r="AR28" s="2" t="s">
        <v>67</v>
      </c>
      <c r="AS28" s="2" t="s">
        <v>67</v>
      </c>
      <c r="AT28" s="2">
        <f t="shared" si="4"/>
        <v>0</v>
      </c>
      <c r="AU28" s="2" t="s">
        <v>126</v>
      </c>
      <c r="AV28" s="2">
        <f t="shared" si="5"/>
        <v>0</v>
      </c>
      <c r="AW28" s="2" t="s">
        <v>67</v>
      </c>
      <c r="AX28" s="2">
        <f t="shared" si="6"/>
        <v>0</v>
      </c>
      <c r="AY28" s="2" t="s">
        <v>70</v>
      </c>
      <c r="AZ28" s="2" t="s">
        <v>67</v>
      </c>
      <c r="BA28" s="2">
        <f t="shared" si="7"/>
        <v>0</v>
      </c>
      <c r="BB28" s="2" t="s">
        <v>72</v>
      </c>
      <c r="BC28" s="2" t="s">
        <v>72</v>
      </c>
      <c r="BD28" s="2" t="s">
        <v>70</v>
      </c>
      <c r="BE28" s="2" t="s">
        <v>70</v>
      </c>
      <c r="BF28" s="2">
        <f t="shared" si="8"/>
        <v>1</v>
      </c>
      <c r="BG28" s="2" t="s">
        <v>70</v>
      </c>
      <c r="BH28" s="2">
        <f t="shared" si="9"/>
        <v>1</v>
      </c>
      <c r="BI28" s="2" t="s">
        <v>72</v>
      </c>
      <c r="BJ28" s="2" t="s">
        <v>205</v>
      </c>
      <c r="BK28" s="2" t="s">
        <v>67</v>
      </c>
      <c r="BL28" s="2" t="s">
        <v>70</v>
      </c>
      <c r="BM28" s="2" t="s">
        <v>70</v>
      </c>
      <c r="BN28" s="2" t="s">
        <v>206</v>
      </c>
      <c r="BO28" s="2">
        <f t="shared" si="10"/>
        <v>0.5</v>
      </c>
      <c r="BP28" s="2" t="str">
        <f t="shared" si="11"/>
        <v>Yes</v>
      </c>
      <c r="BQ28" s="2" t="s">
        <v>55</v>
      </c>
      <c r="BR28" s="2" t="s">
        <v>763</v>
      </c>
      <c r="BS28" s="2"/>
      <c r="BT28" s="2"/>
      <c r="BU28" s="2"/>
      <c r="BV28" s="2"/>
      <c r="BW28" s="2"/>
      <c r="BX28" s="2"/>
      <c r="BY28" s="2"/>
      <c r="BZ28" s="2"/>
      <c r="CA28" s="2"/>
      <c r="CB28" s="2"/>
      <c r="CC28" s="2"/>
      <c r="CD28" s="2"/>
      <c r="CE28" s="2"/>
      <c r="CF28" s="2"/>
      <c r="CG28" s="2"/>
      <c r="CH28" s="2"/>
      <c r="CI28" s="2"/>
      <c r="CJ28" s="2"/>
      <c r="CK28" s="2"/>
      <c r="CL28" s="2"/>
    </row>
    <row r="29" spans="1:90" ht="15.75" customHeight="1" x14ac:dyDescent="0.2">
      <c r="A29" s="2" t="s">
        <v>209</v>
      </c>
      <c r="B29" s="2">
        <v>33</v>
      </c>
      <c r="C29" s="2">
        <v>9</v>
      </c>
      <c r="D29" s="2">
        <v>24</v>
      </c>
      <c r="E29" s="2">
        <v>9</v>
      </c>
      <c r="F29" s="2">
        <v>24</v>
      </c>
      <c r="G29" s="39" t="s">
        <v>487</v>
      </c>
      <c r="H29" s="2" t="s">
        <v>105</v>
      </c>
      <c r="I29" s="2" t="s">
        <v>169</v>
      </c>
      <c r="J29" s="2" t="s">
        <v>106</v>
      </c>
      <c r="K29" s="2" t="s">
        <v>116</v>
      </c>
      <c r="L29" s="2" t="s">
        <v>57</v>
      </c>
      <c r="M29" s="21" t="s">
        <v>210</v>
      </c>
      <c r="N29" s="2" t="s">
        <v>80</v>
      </c>
      <c r="O29" s="2">
        <f t="shared" si="0"/>
        <v>1</v>
      </c>
      <c r="P29" s="21" t="s">
        <v>211</v>
      </c>
      <c r="Q29" s="2" t="s">
        <v>82</v>
      </c>
      <c r="R29" s="2" t="s">
        <v>107</v>
      </c>
      <c r="S29" s="2" t="s">
        <v>55</v>
      </c>
      <c r="T29" s="2">
        <v>4</v>
      </c>
      <c r="U29" s="2" t="s">
        <v>85</v>
      </c>
      <c r="V29" s="2" t="s">
        <v>108</v>
      </c>
      <c r="W29" s="2" t="s">
        <v>63</v>
      </c>
      <c r="X29" s="2">
        <f t="shared" si="1"/>
        <v>1</v>
      </c>
      <c r="Y29" s="2" t="s">
        <v>63</v>
      </c>
      <c r="Z29" s="2" t="s">
        <v>65</v>
      </c>
      <c r="AA29" s="2" t="s">
        <v>99</v>
      </c>
      <c r="AB29" s="2" t="s">
        <v>63</v>
      </c>
      <c r="AC29" s="2" t="s">
        <v>63</v>
      </c>
      <c r="AD29" s="2" t="s">
        <v>64</v>
      </c>
      <c r="AE29" s="2" t="s">
        <v>64</v>
      </c>
      <c r="AF29" s="2">
        <v>-0.21740000000000001</v>
      </c>
      <c r="AG29" s="2">
        <v>0.2016</v>
      </c>
      <c r="AH29" s="2">
        <v>0.82655999999999996</v>
      </c>
      <c r="AI29" s="2" t="s">
        <v>204</v>
      </c>
      <c r="AJ29" s="2" t="s">
        <v>100</v>
      </c>
      <c r="AK29" s="2" t="s">
        <v>67</v>
      </c>
      <c r="AL29" s="2">
        <f t="shared" si="2"/>
        <v>1</v>
      </c>
      <c r="AM29" s="2" t="s">
        <v>55</v>
      </c>
      <c r="AN29" s="2" t="s">
        <v>70</v>
      </c>
      <c r="AO29" s="2">
        <f t="shared" si="3"/>
        <v>0</v>
      </c>
      <c r="AP29" s="39" t="s">
        <v>531</v>
      </c>
      <c r="AQ29" s="2" t="s">
        <v>67</v>
      </c>
      <c r="AR29" s="2" t="s">
        <v>67</v>
      </c>
      <c r="AS29" s="2" t="s">
        <v>67</v>
      </c>
      <c r="AT29" s="2">
        <f t="shared" si="4"/>
        <v>0</v>
      </c>
      <c r="AU29" s="2" t="s">
        <v>126</v>
      </c>
      <c r="AV29" s="2">
        <f t="shared" si="5"/>
        <v>0</v>
      </c>
      <c r="AW29" s="2" t="s">
        <v>67</v>
      </c>
      <c r="AX29" s="2">
        <f t="shared" si="6"/>
        <v>0</v>
      </c>
      <c r="AY29" s="2" t="s">
        <v>70</v>
      </c>
      <c r="AZ29" s="2" t="s">
        <v>67</v>
      </c>
      <c r="BA29" s="2">
        <f t="shared" si="7"/>
        <v>0</v>
      </c>
      <c r="BB29" s="2" t="s">
        <v>72</v>
      </c>
      <c r="BC29" s="2" t="s">
        <v>72</v>
      </c>
      <c r="BD29" s="2" t="s">
        <v>70</v>
      </c>
      <c r="BE29" s="2" t="s">
        <v>70</v>
      </c>
      <c r="BF29" s="2">
        <f t="shared" si="8"/>
        <v>1</v>
      </c>
      <c r="BG29" s="2" t="s">
        <v>70</v>
      </c>
      <c r="BH29" s="2">
        <f t="shared" si="9"/>
        <v>1</v>
      </c>
      <c r="BI29" s="2" t="s">
        <v>72</v>
      </c>
      <c r="BJ29" s="2" t="s">
        <v>205</v>
      </c>
      <c r="BK29" s="2" t="s">
        <v>67</v>
      </c>
      <c r="BL29" s="2" t="s">
        <v>70</v>
      </c>
      <c r="BM29" s="2" t="s">
        <v>70</v>
      </c>
      <c r="BN29" s="2" t="s">
        <v>206</v>
      </c>
      <c r="BO29" s="2">
        <f t="shared" si="10"/>
        <v>0.5</v>
      </c>
      <c r="BP29" s="2" t="str">
        <f t="shared" si="11"/>
        <v>Yes</v>
      </c>
      <c r="BQ29" s="2" t="s">
        <v>55</v>
      </c>
      <c r="BR29" s="2" t="s">
        <v>763</v>
      </c>
      <c r="BS29" s="2"/>
      <c r="BT29" s="2"/>
      <c r="BU29" s="2"/>
      <c r="BV29" s="2"/>
      <c r="BW29" s="2"/>
      <c r="BX29" s="2"/>
      <c r="BY29" s="2"/>
      <c r="BZ29" s="2"/>
      <c r="CA29" s="2"/>
      <c r="CB29" s="2"/>
      <c r="CC29" s="2"/>
      <c r="CD29" s="2"/>
      <c r="CE29" s="2"/>
      <c r="CF29" s="2"/>
      <c r="CG29" s="2"/>
      <c r="CH29" s="2"/>
      <c r="CI29" s="2"/>
      <c r="CJ29" s="2"/>
      <c r="CK29" s="2"/>
      <c r="CL29" s="2"/>
    </row>
    <row r="30" spans="1:90" ht="15.75" customHeight="1" x14ac:dyDescent="0.2">
      <c r="A30" s="2" t="s">
        <v>212</v>
      </c>
      <c r="B30" s="2">
        <v>37</v>
      </c>
      <c r="C30" s="2">
        <v>23</v>
      </c>
      <c r="D30" s="2">
        <v>14</v>
      </c>
      <c r="E30" s="2">
        <v>23</v>
      </c>
      <c r="F30" s="2">
        <v>14</v>
      </c>
      <c r="G30" s="39" t="s">
        <v>487</v>
      </c>
      <c r="H30" s="2" t="s">
        <v>105</v>
      </c>
      <c r="I30" s="2" t="s">
        <v>169</v>
      </c>
      <c r="J30" s="2" t="s">
        <v>106</v>
      </c>
      <c r="K30" s="2" t="s">
        <v>116</v>
      </c>
      <c r="L30" s="2" t="s">
        <v>57</v>
      </c>
      <c r="M30" s="39" t="s">
        <v>536</v>
      </c>
      <c r="N30" s="2" t="s">
        <v>80</v>
      </c>
      <c r="O30" s="2">
        <f t="shared" si="0"/>
        <v>1</v>
      </c>
      <c r="P30" s="21" t="s">
        <v>213</v>
      </c>
      <c r="Q30" s="2" t="s">
        <v>82</v>
      </c>
      <c r="R30" s="2" t="s">
        <v>83</v>
      </c>
      <c r="S30" s="2" t="s">
        <v>160</v>
      </c>
      <c r="T30" s="2">
        <v>4</v>
      </c>
      <c r="U30" s="2" t="s">
        <v>85</v>
      </c>
      <c r="V30" s="2" t="s">
        <v>108</v>
      </c>
      <c r="W30" s="2" t="s">
        <v>63</v>
      </c>
      <c r="X30" s="2">
        <f t="shared" si="1"/>
        <v>1</v>
      </c>
      <c r="Y30" s="2" t="s">
        <v>63</v>
      </c>
      <c r="Z30" s="2" t="s">
        <v>65</v>
      </c>
      <c r="AA30" s="2" t="s">
        <v>99</v>
      </c>
      <c r="AB30" s="2" t="s">
        <v>63</v>
      </c>
      <c r="AC30" s="2" t="s">
        <v>63</v>
      </c>
      <c r="AD30" s="2" t="s">
        <v>64</v>
      </c>
      <c r="AE30" s="2" t="s">
        <v>64</v>
      </c>
      <c r="AF30" s="2">
        <v>0.20810000000000001</v>
      </c>
      <c r="AG30" s="2">
        <v>8.3599999999999994E-2</v>
      </c>
      <c r="AH30" s="2">
        <v>0.37619999999999998</v>
      </c>
      <c r="AI30" s="2" t="s">
        <v>204</v>
      </c>
      <c r="AJ30" s="2" t="s">
        <v>100</v>
      </c>
      <c r="AK30" s="2" t="s">
        <v>67</v>
      </c>
      <c r="AL30" s="2">
        <f t="shared" si="2"/>
        <v>1</v>
      </c>
      <c r="AM30" s="2" t="s">
        <v>55</v>
      </c>
      <c r="AN30" s="2" t="s">
        <v>70</v>
      </c>
      <c r="AO30" s="2">
        <f t="shared" si="3"/>
        <v>0</v>
      </c>
      <c r="AP30" s="39" t="s">
        <v>531</v>
      </c>
      <c r="AQ30" s="2" t="s">
        <v>67</v>
      </c>
      <c r="AR30" s="2" t="s">
        <v>67</v>
      </c>
      <c r="AS30" s="2" t="s">
        <v>67</v>
      </c>
      <c r="AT30" s="2">
        <f t="shared" si="4"/>
        <v>0</v>
      </c>
      <c r="AU30" s="2" t="s">
        <v>126</v>
      </c>
      <c r="AV30" s="2">
        <f t="shared" si="5"/>
        <v>0</v>
      </c>
      <c r="AW30" s="2" t="s">
        <v>67</v>
      </c>
      <c r="AX30" s="2">
        <f t="shared" si="6"/>
        <v>0</v>
      </c>
      <c r="AY30" s="2" t="s">
        <v>70</v>
      </c>
      <c r="AZ30" s="2" t="s">
        <v>67</v>
      </c>
      <c r="BA30" s="2">
        <f t="shared" si="7"/>
        <v>0</v>
      </c>
      <c r="BB30" s="2" t="s">
        <v>72</v>
      </c>
      <c r="BC30" s="2" t="s">
        <v>72</v>
      </c>
      <c r="BD30" s="2" t="s">
        <v>70</v>
      </c>
      <c r="BE30" s="2" t="s">
        <v>70</v>
      </c>
      <c r="BF30" s="2">
        <f t="shared" si="8"/>
        <v>1</v>
      </c>
      <c r="BG30" s="2" t="s">
        <v>70</v>
      </c>
      <c r="BH30" s="2">
        <f t="shared" si="9"/>
        <v>1</v>
      </c>
      <c r="BI30" s="2" t="s">
        <v>72</v>
      </c>
      <c r="BJ30" s="2" t="s">
        <v>205</v>
      </c>
      <c r="BK30" s="2" t="s">
        <v>67</v>
      </c>
      <c r="BL30" s="2" t="s">
        <v>70</v>
      </c>
      <c r="BM30" s="2" t="s">
        <v>70</v>
      </c>
      <c r="BN30" s="2" t="s">
        <v>206</v>
      </c>
      <c r="BO30" s="2">
        <f t="shared" si="10"/>
        <v>0.5</v>
      </c>
      <c r="BP30" s="2" t="str">
        <f t="shared" si="11"/>
        <v>Yes</v>
      </c>
      <c r="BQ30" s="2" t="s">
        <v>55</v>
      </c>
      <c r="BR30" s="2" t="s">
        <v>763</v>
      </c>
      <c r="BS30" s="2"/>
      <c r="BT30" s="2"/>
      <c r="BU30" s="2"/>
      <c r="BV30" s="2"/>
      <c r="BW30" s="2"/>
      <c r="BX30" s="2"/>
      <c r="BY30" s="2"/>
      <c r="BZ30" s="2"/>
      <c r="CA30" s="2"/>
      <c r="CB30" s="2"/>
      <c r="CC30" s="2"/>
      <c r="CD30" s="2"/>
      <c r="CE30" s="2"/>
      <c r="CF30" s="2"/>
      <c r="CG30" s="2"/>
      <c r="CH30" s="2"/>
      <c r="CI30" s="2"/>
      <c r="CJ30" s="2"/>
      <c r="CK30" s="2"/>
      <c r="CL30" s="2"/>
    </row>
    <row r="31" spans="1:90" ht="15.75" customHeight="1" x14ac:dyDescent="0.2">
      <c r="A31" s="2" t="s">
        <v>214</v>
      </c>
      <c r="B31" s="2">
        <v>42</v>
      </c>
      <c r="C31" s="2">
        <v>27</v>
      </c>
      <c r="D31" s="2">
        <v>15</v>
      </c>
      <c r="E31" s="2">
        <v>27</v>
      </c>
      <c r="F31" s="2">
        <v>15</v>
      </c>
      <c r="G31" s="39" t="s">
        <v>487</v>
      </c>
      <c r="H31" s="2" t="s">
        <v>105</v>
      </c>
      <c r="I31" s="2" t="s">
        <v>169</v>
      </c>
      <c r="J31" s="2" t="s">
        <v>106</v>
      </c>
      <c r="K31" s="2" t="s">
        <v>116</v>
      </c>
      <c r="L31" s="2" t="s">
        <v>57</v>
      </c>
      <c r="M31" s="21" t="s">
        <v>215</v>
      </c>
      <c r="N31" s="2" t="s">
        <v>80</v>
      </c>
      <c r="O31" s="2">
        <f t="shared" si="0"/>
        <v>1</v>
      </c>
      <c r="P31" s="21" t="s">
        <v>216</v>
      </c>
      <c r="Q31" s="2" t="s">
        <v>82</v>
      </c>
      <c r="R31" s="2" t="s">
        <v>83</v>
      </c>
      <c r="S31" s="2" t="s">
        <v>160</v>
      </c>
      <c r="T31" s="2">
        <v>4</v>
      </c>
      <c r="U31" s="2" t="s">
        <v>85</v>
      </c>
      <c r="V31" s="2" t="s">
        <v>108</v>
      </c>
      <c r="W31" s="2" t="s">
        <v>63</v>
      </c>
      <c r="X31" s="2">
        <f t="shared" si="1"/>
        <v>1</v>
      </c>
      <c r="Y31" s="2" t="s">
        <v>63</v>
      </c>
      <c r="Z31" s="2" t="s">
        <v>65</v>
      </c>
      <c r="AA31" s="2" t="s">
        <v>99</v>
      </c>
      <c r="AB31" s="2" t="s">
        <v>63</v>
      </c>
      <c r="AC31" s="2" t="s">
        <v>63</v>
      </c>
      <c r="AD31" s="2" t="s">
        <v>64</v>
      </c>
      <c r="AE31" s="2" t="s">
        <v>64</v>
      </c>
      <c r="AF31" s="2">
        <v>0.5806</v>
      </c>
      <c r="AG31" s="2">
        <v>0.1026</v>
      </c>
      <c r="AH31" s="2">
        <v>0.51300000000000001</v>
      </c>
      <c r="AI31" s="2" t="s">
        <v>204</v>
      </c>
      <c r="AJ31" s="2" t="s">
        <v>100</v>
      </c>
      <c r="AK31" s="2" t="s">
        <v>67</v>
      </c>
      <c r="AL31" s="2">
        <f t="shared" si="2"/>
        <v>1</v>
      </c>
      <c r="AM31" s="2" t="s">
        <v>55</v>
      </c>
      <c r="AN31" s="2" t="s">
        <v>70</v>
      </c>
      <c r="AO31" s="2">
        <f t="shared" si="3"/>
        <v>0</v>
      </c>
      <c r="AP31" s="39" t="s">
        <v>531</v>
      </c>
      <c r="AQ31" s="2" t="s">
        <v>67</v>
      </c>
      <c r="AR31" s="2" t="s">
        <v>67</v>
      </c>
      <c r="AS31" s="2" t="s">
        <v>67</v>
      </c>
      <c r="AT31" s="2">
        <f t="shared" si="4"/>
        <v>0</v>
      </c>
      <c r="AU31" s="2" t="s">
        <v>126</v>
      </c>
      <c r="AV31" s="2">
        <f t="shared" si="5"/>
        <v>0</v>
      </c>
      <c r="AW31" s="2" t="s">
        <v>67</v>
      </c>
      <c r="AX31" s="2">
        <f t="shared" si="6"/>
        <v>0</v>
      </c>
      <c r="AY31" s="2" t="s">
        <v>70</v>
      </c>
      <c r="AZ31" s="2" t="s">
        <v>67</v>
      </c>
      <c r="BA31" s="2">
        <f t="shared" si="7"/>
        <v>0</v>
      </c>
      <c r="BB31" s="2" t="s">
        <v>72</v>
      </c>
      <c r="BC31" s="2" t="s">
        <v>72</v>
      </c>
      <c r="BD31" s="2" t="s">
        <v>70</v>
      </c>
      <c r="BE31" s="2" t="s">
        <v>70</v>
      </c>
      <c r="BF31" s="2">
        <f t="shared" si="8"/>
        <v>1</v>
      </c>
      <c r="BG31" s="2" t="s">
        <v>70</v>
      </c>
      <c r="BH31" s="2">
        <f t="shared" si="9"/>
        <v>1</v>
      </c>
      <c r="BI31" s="2" t="s">
        <v>72</v>
      </c>
      <c r="BJ31" s="2" t="s">
        <v>205</v>
      </c>
      <c r="BK31" s="2" t="s">
        <v>67</v>
      </c>
      <c r="BL31" s="2" t="s">
        <v>70</v>
      </c>
      <c r="BM31" s="2" t="s">
        <v>70</v>
      </c>
      <c r="BN31" s="2" t="s">
        <v>206</v>
      </c>
      <c r="BO31" s="2">
        <f t="shared" si="10"/>
        <v>0.5</v>
      </c>
      <c r="BP31" s="2" t="str">
        <f t="shared" si="11"/>
        <v>Yes</v>
      </c>
      <c r="BQ31" s="2" t="s">
        <v>55</v>
      </c>
      <c r="BR31" s="2" t="s">
        <v>763</v>
      </c>
      <c r="BS31" s="2"/>
      <c r="BT31" s="2"/>
      <c r="BU31" s="2"/>
      <c r="BV31" s="2"/>
      <c r="BW31" s="2"/>
      <c r="BX31" s="2"/>
      <c r="BY31" s="2"/>
      <c r="BZ31" s="2"/>
      <c r="CA31" s="2"/>
      <c r="CB31" s="2"/>
      <c r="CC31" s="2"/>
      <c r="CD31" s="2"/>
      <c r="CE31" s="2"/>
      <c r="CF31" s="2"/>
      <c r="CG31" s="2"/>
      <c r="CH31" s="2"/>
      <c r="CI31" s="2"/>
      <c r="CJ31" s="2"/>
      <c r="CK31" s="2"/>
      <c r="CL31" s="2"/>
    </row>
    <row r="32" spans="1:90" ht="15.75" customHeight="1" x14ac:dyDescent="0.2">
      <c r="A32" s="2" t="s">
        <v>217</v>
      </c>
      <c r="B32" s="2">
        <v>53</v>
      </c>
      <c r="C32" s="2">
        <v>32</v>
      </c>
      <c r="D32" s="2">
        <v>21</v>
      </c>
      <c r="E32" s="2">
        <v>32</v>
      </c>
      <c r="F32" s="2">
        <v>21</v>
      </c>
      <c r="G32" s="39" t="s">
        <v>487</v>
      </c>
      <c r="H32" s="2" t="s">
        <v>105</v>
      </c>
      <c r="I32" s="2" t="s">
        <v>169</v>
      </c>
      <c r="J32" s="2" t="s">
        <v>106</v>
      </c>
      <c r="K32" s="2" t="s">
        <v>116</v>
      </c>
      <c r="L32" s="2" t="s">
        <v>57</v>
      </c>
      <c r="M32" s="21" t="s">
        <v>218</v>
      </c>
      <c r="N32" s="2" t="s">
        <v>80</v>
      </c>
      <c r="O32" s="2">
        <f t="shared" si="0"/>
        <v>1</v>
      </c>
      <c r="P32" s="21" t="s">
        <v>219</v>
      </c>
      <c r="Q32" s="2" t="s">
        <v>82</v>
      </c>
      <c r="R32" s="2" t="s">
        <v>83</v>
      </c>
      <c r="S32" s="2" t="s">
        <v>160</v>
      </c>
      <c r="T32" s="2">
        <v>4</v>
      </c>
      <c r="U32" s="2" t="s">
        <v>85</v>
      </c>
      <c r="V32" s="2" t="s">
        <v>108</v>
      </c>
      <c r="W32" s="2" t="s">
        <v>63</v>
      </c>
      <c r="X32" s="2">
        <f t="shared" si="1"/>
        <v>1</v>
      </c>
      <c r="Y32" s="2" t="s">
        <v>63</v>
      </c>
      <c r="Z32" s="2" t="s">
        <v>65</v>
      </c>
      <c r="AA32" s="2" t="s">
        <v>99</v>
      </c>
      <c r="AB32" s="2" t="s">
        <v>63</v>
      </c>
      <c r="AC32" s="2" t="s">
        <v>63</v>
      </c>
      <c r="AD32" s="2" t="s">
        <v>64</v>
      </c>
      <c r="AE32" s="2" t="s">
        <v>64</v>
      </c>
      <c r="AF32" s="2">
        <v>-0.34200000000000003</v>
      </c>
      <c r="AG32" s="2">
        <v>8.8599999999999998E-2</v>
      </c>
      <c r="AH32" s="2">
        <v>0.54046000000000005</v>
      </c>
      <c r="AI32" s="2" t="s">
        <v>204</v>
      </c>
      <c r="AJ32" s="2" t="s">
        <v>100</v>
      </c>
      <c r="AK32" s="2" t="s">
        <v>67</v>
      </c>
      <c r="AL32" s="2">
        <f t="shared" si="2"/>
        <v>1</v>
      </c>
      <c r="AM32" s="2" t="s">
        <v>55</v>
      </c>
      <c r="AN32" s="2" t="s">
        <v>70</v>
      </c>
      <c r="AO32" s="2">
        <f t="shared" si="3"/>
        <v>0</v>
      </c>
      <c r="AP32" s="39" t="s">
        <v>531</v>
      </c>
      <c r="AQ32" s="2" t="s">
        <v>67</v>
      </c>
      <c r="AR32" s="2" t="s">
        <v>67</v>
      </c>
      <c r="AS32" s="2" t="s">
        <v>67</v>
      </c>
      <c r="AT32" s="2">
        <f t="shared" si="4"/>
        <v>0</v>
      </c>
      <c r="AU32" s="2" t="s">
        <v>126</v>
      </c>
      <c r="AV32" s="2">
        <f t="shared" si="5"/>
        <v>0</v>
      </c>
      <c r="AW32" s="2" t="s">
        <v>67</v>
      </c>
      <c r="AX32" s="2">
        <f t="shared" si="6"/>
        <v>0</v>
      </c>
      <c r="AY32" s="2" t="s">
        <v>70</v>
      </c>
      <c r="AZ32" s="2" t="s">
        <v>67</v>
      </c>
      <c r="BA32" s="2">
        <f t="shared" si="7"/>
        <v>0</v>
      </c>
      <c r="BB32" s="2" t="s">
        <v>72</v>
      </c>
      <c r="BC32" s="2" t="s">
        <v>72</v>
      </c>
      <c r="BD32" s="2" t="s">
        <v>70</v>
      </c>
      <c r="BE32" s="2" t="s">
        <v>70</v>
      </c>
      <c r="BF32" s="2">
        <f t="shared" si="8"/>
        <v>1</v>
      </c>
      <c r="BG32" s="2" t="s">
        <v>70</v>
      </c>
      <c r="BH32" s="2">
        <f t="shared" si="9"/>
        <v>1</v>
      </c>
      <c r="BI32" s="2" t="s">
        <v>72</v>
      </c>
      <c r="BJ32" s="2" t="s">
        <v>205</v>
      </c>
      <c r="BK32" s="2" t="s">
        <v>67</v>
      </c>
      <c r="BL32" s="2" t="s">
        <v>70</v>
      </c>
      <c r="BM32" s="2" t="s">
        <v>70</v>
      </c>
      <c r="BN32" s="2" t="s">
        <v>206</v>
      </c>
      <c r="BO32" s="2">
        <f t="shared" si="10"/>
        <v>0.5</v>
      </c>
      <c r="BP32" s="2" t="str">
        <f t="shared" si="11"/>
        <v>Yes</v>
      </c>
      <c r="BQ32" s="2" t="s">
        <v>55</v>
      </c>
      <c r="BR32" s="2" t="s">
        <v>763</v>
      </c>
      <c r="BS32" s="2"/>
      <c r="BT32" s="2"/>
      <c r="BU32" s="2"/>
      <c r="BV32" s="2"/>
      <c r="BW32" s="2"/>
      <c r="BX32" s="2"/>
      <c r="BY32" s="2"/>
      <c r="BZ32" s="2"/>
      <c r="CA32" s="2"/>
      <c r="CB32" s="2"/>
      <c r="CC32" s="2"/>
      <c r="CD32" s="2"/>
      <c r="CE32" s="2"/>
      <c r="CF32" s="2"/>
      <c r="CG32" s="2"/>
      <c r="CH32" s="2"/>
      <c r="CI32" s="2"/>
      <c r="CJ32" s="2"/>
      <c r="CK32" s="2"/>
      <c r="CL32" s="2"/>
    </row>
    <row r="33" spans="1:90" ht="15.75" customHeight="1" x14ac:dyDescent="0.2">
      <c r="A33" s="2" t="s">
        <v>220</v>
      </c>
      <c r="B33" s="2">
        <v>33</v>
      </c>
      <c r="C33" s="2">
        <v>18</v>
      </c>
      <c r="D33" s="2">
        <v>15</v>
      </c>
      <c r="E33" s="2">
        <v>18</v>
      </c>
      <c r="F33" s="2">
        <v>15</v>
      </c>
      <c r="G33" s="39" t="s">
        <v>221</v>
      </c>
      <c r="H33" s="2" t="s">
        <v>105</v>
      </c>
      <c r="I33" s="2" t="s">
        <v>169</v>
      </c>
      <c r="J33" s="2" t="s">
        <v>106</v>
      </c>
      <c r="K33" s="2" t="s">
        <v>78</v>
      </c>
      <c r="L33" s="2" t="s">
        <v>57</v>
      </c>
      <c r="M33" s="39" t="s">
        <v>538</v>
      </c>
      <c r="N33" s="2" t="s">
        <v>58</v>
      </c>
      <c r="O33" s="2">
        <f t="shared" si="0"/>
        <v>0</v>
      </c>
      <c r="P33" s="39" t="s">
        <v>539</v>
      </c>
      <c r="Q33" s="2" t="s">
        <v>82</v>
      </c>
      <c r="R33" s="2" t="s">
        <v>222</v>
      </c>
      <c r="S33" s="2" t="s">
        <v>98</v>
      </c>
      <c r="T33" s="2">
        <v>4</v>
      </c>
      <c r="U33" s="2" t="s">
        <v>61</v>
      </c>
      <c r="V33" s="2" t="s">
        <v>108</v>
      </c>
      <c r="W33" s="2" t="s">
        <v>63</v>
      </c>
      <c r="X33" s="2">
        <f t="shared" si="1"/>
        <v>1</v>
      </c>
      <c r="Y33" s="2" t="s">
        <v>64</v>
      </c>
      <c r="Z33" s="2" t="s">
        <v>65</v>
      </c>
      <c r="AA33" s="2" t="s">
        <v>134</v>
      </c>
      <c r="AB33" s="2" t="s">
        <v>64</v>
      </c>
      <c r="AC33" s="2" t="s">
        <v>63</v>
      </c>
      <c r="AD33" s="2" t="s">
        <v>64</v>
      </c>
      <c r="AE33" s="2" t="s">
        <v>64</v>
      </c>
      <c r="AF33" s="2">
        <v>0.51849999999999996</v>
      </c>
      <c r="AG33" s="2">
        <v>0.1263</v>
      </c>
      <c r="AH33" s="2">
        <v>0.5178299999999999</v>
      </c>
      <c r="AI33" s="5" t="s">
        <v>445</v>
      </c>
      <c r="AJ33" s="2" t="s">
        <v>67</v>
      </c>
      <c r="AK33" s="2" t="s">
        <v>67</v>
      </c>
      <c r="AL33" s="2">
        <f t="shared" si="2"/>
        <v>1</v>
      </c>
      <c r="AM33" s="2" t="s">
        <v>55</v>
      </c>
      <c r="AN33" s="2" t="s">
        <v>70</v>
      </c>
      <c r="AO33" s="2">
        <f t="shared" si="3"/>
        <v>0</v>
      </c>
      <c r="AP33" s="39" t="s">
        <v>540</v>
      </c>
      <c r="AQ33" s="2" t="s">
        <v>67</v>
      </c>
      <c r="AR33" s="2" t="s">
        <v>67</v>
      </c>
      <c r="AS33" s="2" t="s">
        <v>67</v>
      </c>
      <c r="AT33" s="2">
        <f t="shared" si="4"/>
        <v>0</v>
      </c>
      <c r="AU33" s="2" t="s">
        <v>126</v>
      </c>
      <c r="AV33" s="2">
        <f t="shared" si="5"/>
        <v>0</v>
      </c>
      <c r="AW33" s="2" t="s">
        <v>67</v>
      </c>
      <c r="AX33" s="2">
        <f t="shared" si="6"/>
        <v>0</v>
      </c>
      <c r="AY33" s="2" t="s">
        <v>70</v>
      </c>
      <c r="AZ33" s="2" t="s">
        <v>67</v>
      </c>
      <c r="BA33" s="2">
        <f t="shared" si="7"/>
        <v>0</v>
      </c>
      <c r="BB33" s="2" t="s">
        <v>72</v>
      </c>
      <c r="BC33" s="2" t="s">
        <v>72</v>
      </c>
      <c r="BD33" s="2" t="s">
        <v>72</v>
      </c>
      <c r="BE33" s="2" t="s">
        <v>70</v>
      </c>
      <c r="BF33" s="2">
        <f t="shared" si="8"/>
        <v>1</v>
      </c>
      <c r="BG33" s="2" t="s">
        <v>70</v>
      </c>
      <c r="BH33" s="2">
        <f t="shared" si="9"/>
        <v>1</v>
      </c>
      <c r="BI33" s="2" t="s">
        <v>72</v>
      </c>
      <c r="BJ33" s="2" t="s">
        <v>67</v>
      </c>
      <c r="BK33" s="2" t="s">
        <v>67</v>
      </c>
      <c r="BL33" s="2" t="s">
        <v>70</v>
      </c>
      <c r="BM33" s="2" t="s">
        <v>70</v>
      </c>
      <c r="BN33" s="2" t="s">
        <v>224</v>
      </c>
      <c r="BO33" s="2">
        <f t="shared" si="10"/>
        <v>0.4</v>
      </c>
      <c r="BP33" s="2" t="str">
        <f t="shared" si="11"/>
        <v>.</v>
      </c>
      <c r="BQ33" s="2" t="s">
        <v>55</v>
      </c>
      <c r="BR33" s="2" t="s">
        <v>763</v>
      </c>
      <c r="BS33" s="2"/>
      <c r="BT33" s="2"/>
      <c r="BU33" s="2"/>
      <c r="BV33" s="2"/>
      <c r="BW33" s="2"/>
      <c r="BX33" s="2"/>
      <c r="BY33" s="2"/>
      <c r="BZ33" s="2"/>
      <c r="CA33" s="2"/>
      <c r="CB33" s="2"/>
      <c r="CC33" s="2"/>
      <c r="CD33" s="2"/>
      <c r="CE33" s="2"/>
      <c r="CF33" s="2"/>
      <c r="CG33" s="2"/>
      <c r="CH33" s="2"/>
      <c r="CI33" s="2"/>
      <c r="CJ33" s="2"/>
      <c r="CK33" s="2"/>
      <c r="CL33" s="2"/>
    </row>
    <row r="34" spans="1:90" ht="15.75" customHeight="1" x14ac:dyDescent="0.2">
      <c r="A34" s="2" t="s">
        <v>225</v>
      </c>
      <c r="B34" s="2">
        <v>94</v>
      </c>
      <c r="C34" s="2">
        <v>51</v>
      </c>
      <c r="D34" s="2">
        <v>43</v>
      </c>
      <c r="E34" s="2">
        <v>51</v>
      </c>
      <c r="F34" s="2">
        <v>43</v>
      </c>
      <c r="G34" s="21" t="s">
        <v>226</v>
      </c>
      <c r="H34" s="2" t="s">
        <v>76</v>
      </c>
      <c r="I34" s="2" t="s">
        <v>56</v>
      </c>
      <c r="J34" s="2" t="s">
        <v>77</v>
      </c>
      <c r="K34" s="2" t="s">
        <v>78</v>
      </c>
      <c r="L34" s="2" t="s">
        <v>57</v>
      </c>
      <c r="M34" s="21" t="s">
        <v>227</v>
      </c>
      <c r="N34" s="2" t="s">
        <v>228</v>
      </c>
      <c r="O34" s="2">
        <f t="shared" si="0"/>
        <v>0</v>
      </c>
      <c r="P34" s="21" t="s">
        <v>229</v>
      </c>
      <c r="Q34" s="2" t="s">
        <v>58</v>
      </c>
      <c r="R34" s="2" t="s">
        <v>60</v>
      </c>
      <c r="S34" s="2" t="s">
        <v>55</v>
      </c>
      <c r="T34" s="2">
        <v>1</v>
      </c>
      <c r="U34" s="2" t="s">
        <v>85</v>
      </c>
      <c r="V34" s="2" t="s">
        <v>230</v>
      </c>
      <c r="W34" s="2" t="s">
        <v>64</v>
      </c>
      <c r="X34" s="2">
        <f t="shared" si="1"/>
        <v>0</v>
      </c>
      <c r="Y34" s="2" t="s">
        <v>55</v>
      </c>
      <c r="Z34" s="2" t="s">
        <v>65</v>
      </c>
      <c r="AA34" s="2" t="s">
        <v>99</v>
      </c>
      <c r="AB34" s="2" t="s">
        <v>63</v>
      </c>
      <c r="AC34" s="2" t="s">
        <v>63</v>
      </c>
      <c r="AD34" s="2" t="s">
        <v>64</v>
      </c>
      <c r="AE34" s="2" t="s">
        <v>64</v>
      </c>
      <c r="AF34" s="2">
        <v>-6.2600000000000003E-2</v>
      </c>
      <c r="AG34" s="2">
        <v>4.2900000000000001E-2</v>
      </c>
      <c r="AH34" s="2">
        <v>4.2900000000000001E-2</v>
      </c>
      <c r="AI34" s="2" t="s">
        <v>232</v>
      </c>
      <c r="AJ34" s="2" t="s">
        <v>67</v>
      </c>
      <c r="AK34" s="2" t="s">
        <v>70</v>
      </c>
      <c r="AL34" s="2">
        <f t="shared" si="2"/>
        <v>0</v>
      </c>
      <c r="AM34" s="41" t="s">
        <v>543</v>
      </c>
      <c r="AN34" s="2" t="s">
        <v>67</v>
      </c>
      <c r="AO34" s="2">
        <f t="shared" si="3"/>
        <v>1</v>
      </c>
      <c r="AP34" s="21" t="s">
        <v>55</v>
      </c>
      <c r="AQ34" s="2" t="s">
        <v>233</v>
      </c>
      <c r="AR34" s="2" t="s">
        <v>67</v>
      </c>
      <c r="AS34" s="2" t="s">
        <v>67</v>
      </c>
      <c r="AT34" s="2">
        <f t="shared" si="4"/>
        <v>0</v>
      </c>
      <c r="AU34" s="2" t="s">
        <v>70</v>
      </c>
      <c r="AV34" s="2">
        <f t="shared" si="5"/>
        <v>1</v>
      </c>
      <c r="AW34" s="2" t="s">
        <v>67</v>
      </c>
      <c r="AX34" s="2">
        <f t="shared" si="6"/>
        <v>0</v>
      </c>
      <c r="AY34" s="2" t="s">
        <v>67</v>
      </c>
      <c r="AZ34" s="2" t="s">
        <v>67</v>
      </c>
      <c r="BA34" s="2">
        <f t="shared" si="7"/>
        <v>0</v>
      </c>
      <c r="BB34" s="2" t="s">
        <v>72</v>
      </c>
      <c r="BC34" s="2" t="s">
        <v>72</v>
      </c>
      <c r="BD34" s="2" t="s">
        <v>72</v>
      </c>
      <c r="BE34" s="2" t="s">
        <v>70</v>
      </c>
      <c r="BF34" s="2">
        <f t="shared" si="8"/>
        <v>1</v>
      </c>
      <c r="BG34" s="2" t="s">
        <v>70</v>
      </c>
      <c r="BH34" s="2">
        <f t="shared" si="9"/>
        <v>1</v>
      </c>
      <c r="BI34" s="2" t="s">
        <v>72</v>
      </c>
      <c r="BJ34" s="2" t="s">
        <v>70</v>
      </c>
      <c r="BK34" s="2" t="s">
        <v>67</v>
      </c>
      <c r="BL34" s="2" t="s">
        <v>70</v>
      </c>
      <c r="BM34" s="2" t="s">
        <v>70</v>
      </c>
      <c r="BN34" s="2" t="s">
        <v>234</v>
      </c>
      <c r="BO34" s="2">
        <f t="shared" si="10"/>
        <v>0.4</v>
      </c>
      <c r="BP34" s="2" t="str">
        <f t="shared" si="11"/>
        <v>.</v>
      </c>
      <c r="BQ34" s="2" t="s">
        <v>55</v>
      </c>
      <c r="BR34" s="2" t="s">
        <v>308</v>
      </c>
      <c r="BS34" s="2"/>
      <c r="BT34" s="2"/>
      <c r="BU34" s="2"/>
      <c r="BV34" s="2"/>
      <c r="BW34" s="2"/>
      <c r="BX34" s="2"/>
      <c r="BY34" s="2"/>
      <c r="BZ34" s="2"/>
      <c r="CA34" s="2"/>
      <c r="CB34" s="2"/>
      <c r="CC34" s="2"/>
      <c r="CD34" s="2"/>
      <c r="CE34" s="2"/>
      <c r="CF34" s="2"/>
      <c r="CG34" s="2"/>
      <c r="CH34" s="2"/>
      <c r="CI34" s="2"/>
      <c r="CJ34" s="2"/>
      <c r="CK34" s="2"/>
      <c r="CL34" s="2"/>
    </row>
    <row r="35" spans="1:90" ht="15.75" customHeight="1" x14ac:dyDescent="0.2">
      <c r="A35" s="2" t="s">
        <v>235</v>
      </c>
      <c r="B35" s="2">
        <v>270</v>
      </c>
      <c r="C35" s="2">
        <v>126</v>
      </c>
      <c r="D35" s="2">
        <v>144</v>
      </c>
      <c r="E35" s="2">
        <v>126</v>
      </c>
      <c r="F35" s="2">
        <v>144</v>
      </c>
      <c r="G35" s="39" t="s">
        <v>488</v>
      </c>
      <c r="H35" s="2" t="s">
        <v>76</v>
      </c>
      <c r="I35" s="2" t="s">
        <v>56</v>
      </c>
      <c r="J35" s="2" t="s">
        <v>77</v>
      </c>
      <c r="K35" s="2" t="s">
        <v>116</v>
      </c>
      <c r="L35" s="2" t="s">
        <v>57</v>
      </c>
      <c r="M35" s="21" t="s">
        <v>236</v>
      </c>
      <c r="N35" s="2" t="s">
        <v>80</v>
      </c>
      <c r="O35" s="2">
        <f t="shared" si="0"/>
        <v>1</v>
      </c>
      <c r="P35" s="39" t="s">
        <v>697</v>
      </c>
      <c r="Q35" s="2" t="s">
        <v>82</v>
      </c>
      <c r="R35" s="2" t="s">
        <v>107</v>
      </c>
      <c r="S35" s="2" t="s">
        <v>55</v>
      </c>
      <c r="T35" s="2">
        <v>1</v>
      </c>
      <c r="U35" s="2" t="s">
        <v>85</v>
      </c>
      <c r="V35" s="2" t="s">
        <v>62</v>
      </c>
      <c r="W35" s="2" t="s">
        <v>64</v>
      </c>
      <c r="X35" s="2">
        <f t="shared" si="1"/>
        <v>0</v>
      </c>
      <c r="Y35" s="2" t="s">
        <v>55</v>
      </c>
      <c r="Z35" s="2" t="s">
        <v>65</v>
      </c>
      <c r="AA35" s="2" t="s">
        <v>86</v>
      </c>
      <c r="AB35" s="2" t="s">
        <v>64</v>
      </c>
      <c r="AC35" s="2" t="s">
        <v>64</v>
      </c>
      <c r="AD35" s="2" t="s">
        <v>64</v>
      </c>
      <c r="AE35" s="2" t="s">
        <v>64</v>
      </c>
      <c r="AF35" s="2">
        <v>9.0499999999999997E-2</v>
      </c>
      <c r="AG35" s="2">
        <v>1.49E-2</v>
      </c>
      <c r="AH35" s="2">
        <v>1.49E-2</v>
      </c>
      <c r="AI35" s="2" t="s">
        <v>69</v>
      </c>
      <c r="AJ35" s="2" t="s">
        <v>67</v>
      </c>
      <c r="AK35" s="2" t="s">
        <v>67</v>
      </c>
      <c r="AL35" s="2">
        <f t="shared" si="2"/>
        <v>1</v>
      </c>
      <c r="AM35" s="21" t="s">
        <v>55</v>
      </c>
      <c r="AN35" s="2" t="s">
        <v>70</v>
      </c>
      <c r="AO35" s="2">
        <f t="shared" si="3"/>
        <v>0</v>
      </c>
      <c r="AP35" s="39" t="s">
        <v>544</v>
      </c>
      <c r="AQ35" s="2" t="s">
        <v>70</v>
      </c>
      <c r="AR35" s="2" t="s">
        <v>67</v>
      </c>
      <c r="AS35" s="2" t="s">
        <v>67</v>
      </c>
      <c r="AT35" s="2">
        <f t="shared" si="4"/>
        <v>0</v>
      </c>
      <c r="AU35" s="2" t="s">
        <v>70</v>
      </c>
      <c r="AV35" s="2">
        <f t="shared" si="5"/>
        <v>1</v>
      </c>
      <c r="AW35" s="2" t="s">
        <v>70</v>
      </c>
      <c r="AX35" s="2">
        <f t="shared" si="6"/>
        <v>1</v>
      </c>
      <c r="AY35" s="2" t="s">
        <v>67</v>
      </c>
      <c r="AZ35" s="2" t="s">
        <v>67</v>
      </c>
      <c r="BA35" s="2">
        <f t="shared" si="7"/>
        <v>0</v>
      </c>
      <c r="BB35" s="2" t="s">
        <v>72</v>
      </c>
      <c r="BC35" s="2" t="s">
        <v>72</v>
      </c>
      <c r="BD35" s="2" t="s">
        <v>72</v>
      </c>
      <c r="BE35" s="2" t="s">
        <v>70</v>
      </c>
      <c r="BF35" s="2">
        <f t="shared" si="8"/>
        <v>1</v>
      </c>
      <c r="BG35" s="2" t="s">
        <v>70</v>
      </c>
      <c r="BH35" s="2">
        <f t="shared" si="9"/>
        <v>1</v>
      </c>
      <c r="BI35" s="2" t="s">
        <v>70</v>
      </c>
      <c r="BJ35" s="2" t="s">
        <v>70</v>
      </c>
      <c r="BK35" s="2" t="s">
        <v>70</v>
      </c>
      <c r="BL35" s="2" t="s">
        <v>70</v>
      </c>
      <c r="BM35" s="2" t="s">
        <v>70</v>
      </c>
      <c r="BN35" s="2" t="s">
        <v>237</v>
      </c>
      <c r="BO35" s="2">
        <f t="shared" si="10"/>
        <v>0.6</v>
      </c>
      <c r="BP35" s="2" t="str">
        <f t="shared" si="11"/>
        <v>.</v>
      </c>
      <c r="BQ35" s="2" t="s">
        <v>55</v>
      </c>
      <c r="BR35" s="2" t="s">
        <v>308</v>
      </c>
      <c r="BS35" s="2"/>
      <c r="BT35" s="2"/>
      <c r="BU35" s="2"/>
      <c r="BV35" s="2"/>
      <c r="BW35" s="2"/>
      <c r="BX35" s="2"/>
      <c r="BY35" s="2"/>
      <c r="BZ35" s="2"/>
      <c r="CA35" s="2"/>
      <c r="CB35" s="2"/>
      <c r="CC35" s="2"/>
      <c r="CD35" s="2"/>
      <c r="CE35" s="2"/>
      <c r="CF35" s="2"/>
      <c r="CG35" s="2"/>
      <c r="CH35" s="2"/>
      <c r="CI35" s="2"/>
      <c r="CJ35" s="2"/>
      <c r="CK35" s="2"/>
      <c r="CL35" s="2"/>
    </row>
    <row r="36" spans="1:90" ht="15.75" customHeight="1" x14ac:dyDescent="0.2">
      <c r="A36" s="6" t="s">
        <v>239</v>
      </c>
      <c r="B36" s="2">
        <v>565</v>
      </c>
      <c r="C36" s="2">
        <v>275</v>
      </c>
      <c r="D36" s="2">
        <v>290</v>
      </c>
      <c r="E36" s="2">
        <v>275</v>
      </c>
      <c r="F36" s="2">
        <v>290</v>
      </c>
      <c r="G36" s="21" t="s">
        <v>240</v>
      </c>
      <c r="H36" s="2" t="s">
        <v>76</v>
      </c>
      <c r="I36" s="2" t="s">
        <v>56</v>
      </c>
      <c r="J36" s="2" t="s">
        <v>77</v>
      </c>
      <c r="K36" s="2" t="s">
        <v>116</v>
      </c>
      <c r="L36" s="2" t="s">
        <v>57</v>
      </c>
      <c r="M36" s="39" t="s">
        <v>545</v>
      </c>
      <c r="N36" s="2" t="s">
        <v>80</v>
      </c>
      <c r="O36" s="2">
        <f t="shared" si="0"/>
        <v>1</v>
      </c>
      <c r="P36" s="39" t="s">
        <v>546</v>
      </c>
      <c r="Q36" s="2" t="s">
        <v>82</v>
      </c>
      <c r="R36" s="2" t="s">
        <v>107</v>
      </c>
      <c r="S36" s="2" t="s">
        <v>55</v>
      </c>
      <c r="T36" s="2">
        <v>3</v>
      </c>
      <c r="U36" s="2" t="s">
        <v>61</v>
      </c>
      <c r="V36" s="2" t="s">
        <v>62</v>
      </c>
      <c r="W36" s="2" t="s">
        <v>64</v>
      </c>
      <c r="X36" s="2">
        <f t="shared" si="1"/>
        <v>0</v>
      </c>
      <c r="Y36" s="2" t="s">
        <v>55</v>
      </c>
      <c r="Z36" s="2" t="s">
        <v>65</v>
      </c>
      <c r="AA36" s="2" t="s">
        <v>134</v>
      </c>
      <c r="AB36" s="2" t="s">
        <v>64</v>
      </c>
      <c r="AC36" s="2" t="s">
        <v>63</v>
      </c>
      <c r="AD36" s="2" t="s">
        <v>63</v>
      </c>
      <c r="AE36" s="2" t="s">
        <v>63</v>
      </c>
      <c r="AF36" s="2">
        <v>0.1721</v>
      </c>
      <c r="AG36" s="2">
        <v>7.1110000000000001E-3</v>
      </c>
      <c r="AH36" s="2">
        <v>7.1110000000000001E-3</v>
      </c>
      <c r="AI36" s="2" t="s">
        <v>241</v>
      </c>
      <c r="AJ36" s="2" t="s">
        <v>70</v>
      </c>
      <c r="AK36" s="2" t="s">
        <v>70</v>
      </c>
      <c r="AL36" s="2">
        <f t="shared" si="2"/>
        <v>0</v>
      </c>
      <c r="AM36" s="39" t="s">
        <v>547</v>
      </c>
      <c r="AN36" s="2" t="s">
        <v>70</v>
      </c>
      <c r="AO36" s="2">
        <f t="shared" si="3"/>
        <v>0</v>
      </c>
      <c r="AP36" s="39" t="s">
        <v>548</v>
      </c>
      <c r="AQ36" s="2" t="s">
        <v>70</v>
      </c>
      <c r="AR36" s="2" t="s">
        <v>67</v>
      </c>
      <c r="AS36" s="2" t="s">
        <v>67</v>
      </c>
      <c r="AT36" s="2">
        <f t="shared" si="4"/>
        <v>0</v>
      </c>
      <c r="AU36" s="2" t="s">
        <v>70</v>
      </c>
      <c r="AV36" s="2">
        <f t="shared" si="5"/>
        <v>1</v>
      </c>
      <c r="AW36" s="2" t="s">
        <v>70</v>
      </c>
      <c r="AX36" s="2">
        <f t="shared" si="6"/>
        <v>1</v>
      </c>
      <c r="AY36" s="2" t="s">
        <v>67</v>
      </c>
      <c r="AZ36" s="2" t="s">
        <v>67</v>
      </c>
      <c r="BA36" s="2">
        <f t="shared" si="7"/>
        <v>0</v>
      </c>
      <c r="BB36" s="2" t="s">
        <v>72</v>
      </c>
      <c r="BC36" s="2" t="s">
        <v>72</v>
      </c>
      <c r="BD36" s="2" t="s">
        <v>67</v>
      </c>
      <c r="BE36" s="2" t="s">
        <v>70</v>
      </c>
      <c r="BF36" s="2">
        <f t="shared" si="8"/>
        <v>1</v>
      </c>
      <c r="BG36" s="2" t="s">
        <v>70</v>
      </c>
      <c r="BH36" s="2">
        <f t="shared" si="9"/>
        <v>1</v>
      </c>
      <c r="BI36" s="2" t="s">
        <v>72</v>
      </c>
      <c r="BJ36" s="2" t="s">
        <v>70</v>
      </c>
      <c r="BK36" s="2" t="s">
        <v>70</v>
      </c>
      <c r="BL36" s="2" t="s">
        <v>70</v>
      </c>
      <c r="BM36" s="2" t="s">
        <v>70</v>
      </c>
      <c r="BN36" s="2" t="s">
        <v>242</v>
      </c>
      <c r="BO36" s="2">
        <f t="shared" si="10"/>
        <v>0.5</v>
      </c>
      <c r="BP36" s="2" t="str">
        <f t="shared" si="11"/>
        <v>.</v>
      </c>
      <c r="BQ36" s="2" t="s">
        <v>55</v>
      </c>
      <c r="BR36" s="2" t="s">
        <v>308</v>
      </c>
      <c r="BS36" s="2"/>
      <c r="BT36" s="2"/>
      <c r="BU36" s="2"/>
      <c r="BV36" s="2"/>
      <c r="BW36" s="2"/>
      <c r="BX36" s="2"/>
      <c r="BY36" s="2"/>
      <c r="BZ36" s="2"/>
      <c r="CA36" s="2"/>
      <c r="CB36" s="2"/>
      <c r="CC36" s="2"/>
      <c r="CD36" s="2"/>
      <c r="CE36" s="2"/>
      <c r="CF36" s="2"/>
      <c r="CG36" s="2"/>
      <c r="CH36" s="2"/>
      <c r="CI36" s="2"/>
      <c r="CJ36" s="2"/>
      <c r="CK36" s="2"/>
      <c r="CL36" s="2"/>
    </row>
    <row r="37" spans="1:90" ht="15.75" customHeight="1" x14ac:dyDescent="0.2">
      <c r="A37" s="7" t="s">
        <v>243</v>
      </c>
      <c r="B37" s="7">
        <v>10</v>
      </c>
      <c r="C37" s="7">
        <v>5</v>
      </c>
      <c r="D37" s="7">
        <v>5</v>
      </c>
      <c r="E37" s="2">
        <v>5</v>
      </c>
      <c r="F37" s="2">
        <v>5</v>
      </c>
      <c r="G37" s="21" t="s">
        <v>244</v>
      </c>
      <c r="H37" s="2" t="s">
        <v>76</v>
      </c>
      <c r="I37" s="2" t="s">
        <v>56</v>
      </c>
      <c r="J37" s="2" t="s">
        <v>77</v>
      </c>
      <c r="K37" s="2" t="s">
        <v>125</v>
      </c>
      <c r="L37" s="2" t="s">
        <v>57</v>
      </c>
      <c r="M37" s="39" t="s">
        <v>549</v>
      </c>
      <c r="N37" s="2" t="s">
        <v>58</v>
      </c>
      <c r="O37" s="2">
        <f t="shared" si="0"/>
        <v>0</v>
      </c>
      <c r="P37" s="39" t="s">
        <v>699</v>
      </c>
      <c r="Q37" s="2" t="s">
        <v>82</v>
      </c>
      <c r="R37" s="2" t="s">
        <v>83</v>
      </c>
      <c r="S37" s="2" t="s">
        <v>84</v>
      </c>
      <c r="T37" s="2">
        <v>1</v>
      </c>
      <c r="U37" s="2" t="s">
        <v>85</v>
      </c>
      <c r="V37" s="2" t="s">
        <v>62</v>
      </c>
      <c r="W37" s="2" t="s">
        <v>64</v>
      </c>
      <c r="X37" s="2">
        <f t="shared" si="1"/>
        <v>0</v>
      </c>
      <c r="Y37" s="2" t="s">
        <v>55</v>
      </c>
      <c r="Z37" s="2" t="s">
        <v>65</v>
      </c>
      <c r="AA37" s="2" t="s">
        <v>134</v>
      </c>
      <c r="AB37" s="2" t="s">
        <v>64</v>
      </c>
      <c r="AC37" s="2" t="s">
        <v>63</v>
      </c>
      <c r="AD37" s="2" t="s">
        <v>64</v>
      </c>
      <c r="AE37" s="2" t="s">
        <v>64</v>
      </c>
      <c r="AF37" s="2">
        <v>0.44</v>
      </c>
      <c r="AG37" s="2">
        <f>B37/(C37*D37)+AF37^2/(2*B37)</f>
        <v>0.40968000000000004</v>
      </c>
      <c r="AH37" s="7">
        <v>0.40968000000000004</v>
      </c>
      <c r="AI37" s="2" t="s">
        <v>245</v>
      </c>
      <c r="AJ37" s="2" t="s">
        <v>100</v>
      </c>
      <c r="AK37" s="2" t="s">
        <v>70</v>
      </c>
      <c r="AL37" s="2">
        <f t="shared" si="2"/>
        <v>0</v>
      </c>
      <c r="AM37" s="39" t="s">
        <v>550</v>
      </c>
      <c r="AN37" s="2" t="s">
        <v>70</v>
      </c>
      <c r="AO37" s="2">
        <f t="shared" si="3"/>
        <v>0</v>
      </c>
      <c r="AP37" s="39" t="s">
        <v>552</v>
      </c>
      <c r="AQ37" s="2" t="s">
        <v>70</v>
      </c>
      <c r="AR37" s="2" t="s">
        <v>67</v>
      </c>
      <c r="AS37" s="2" t="s">
        <v>67</v>
      </c>
      <c r="AT37" s="2">
        <f t="shared" si="4"/>
        <v>0</v>
      </c>
      <c r="AU37" s="2" t="s">
        <v>70</v>
      </c>
      <c r="AV37" s="2">
        <f t="shared" si="5"/>
        <v>1</v>
      </c>
      <c r="AW37" s="2" t="s">
        <v>67</v>
      </c>
      <c r="AX37" s="2">
        <f t="shared" si="6"/>
        <v>0</v>
      </c>
      <c r="AY37" s="2" t="s">
        <v>67</v>
      </c>
      <c r="AZ37" s="2" t="s">
        <v>67</v>
      </c>
      <c r="BA37" s="2">
        <f t="shared" si="7"/>
        <v>0</v>
      </c>
      <c r="BB37" s="2" t="s">
        <v>72</v>
      </c>
      <c r="BC37" s="2" t="s">
        <v>72</v>
      </c>
      <c r="BD37" s="2" t="s">
        <v>67</v>
      </c>
      <c r="BE37" s="2" t="s">
        <v>70</v>
      </c>
      <c r="BF37" s="2">
        <f t="shared" si="8"/>
        <v>1</v>
      </c>
      <c r="BG37" s="2" t="s">
        <v>70</v>
      </c>
      <c r="BH37" s="2">
        <f t="shared" si="9"/>
        <v>1</v>
      </c>
      <c r="BI37" s="2" t="s">
        <v>72</v>
      </c>
      <c r="BJ37" s="2" t="s">
        <v>70</v>
      </c>
      <c r="BK37" s="2" t="s">
        <v>70</v>
      </c>
      <c r="BL37" s="2" t="s">
        <v>70</v>
      </c>
      <c r="BM37" s="2" t="s">
        <v>70</v>
      </c>
      <c r="BN37" s="2" t="s">
        <v>246</v>
      </c>
      <c r="BO37" s="2">
        <f t="shared" si="10"/>
        <v>0.3</v>
      </c>
      <c r="BP37" s="2" t="str">
        <f t="shared" si="11"/>
        <v>.</v>
      </c>
      <c r="BQ37" s="2" t="s">
        <v>55</v>
      </c>
      <c r="BR37" s="2" t="s">
        <v>308</v>
      </c>
      <c r="BS37" s="2"/>
      <c r="BT37" s="2"/>
      <c r="BU37" s="2"/>
      <c r="BV37" s="2"/>
      <c r="BW37" s="2"/>
      <c r="BX37" s="2"/>
      <c r="BY37" s="2"/>
      <c r="BZ37" s="2"/>
      <c r="CA37" s="2"/>
      <c r="CB37" s="2"/>
      <c r="CC37" s="2"/>
      <c r="CD37" s="2"/>
      <c r="CE37" s="2"/>
      <c r="CF37" s="2"/>
      <c r="CG37" s="2"/>
      <c r="CH37" s="2"/>
      <c r="CI37" s="2"/>
      <c r="CJ37" s="2"/>
      <c r="CK37" s="2"/>
      <c r="CL37" s="2"/>
    </row>
    <row r="38" spans="1:90" ht="15.75" customHeight="1" x14ac:dyDescent="0.2">
      <c r="A38" s="7" t="s">
        <v>446</v>
      </c>
      <c r="B38" s="4">
        <v>4446.3333300000004</v>
      </c>
      <c r="C38" s="4">
        <v>2267.3333299999999</v>
      </c>
      <c r="D38" s="4">
        <v>2179</v>
      </c>
      <c r="E38" s="2">
        <v>2324.7195183182475</v>
      </c>
      <c r="F38" s="2">
        <v>2234.1504691629498</v>
      </c>
      <c r="G38" s="21" t="s">
        <v>248</v>
      </c>
      <c r="H38" s="2" t="s">
        <v>93</v>
      </c>
      <c r="I38" s="2" t="s">
        <v>169</v>
      </c>
      <c r="J38" s="2" t="s">
        <v>94</v>
      </c>
      <c r="K38" s="2" t="s">
        <v>78</v>
      </c>
      <c r="L38" s="2" t="s">
        <v>123</v>
      </c>
      <c r="M38" s="39" t="s">
        <v>551</v>
      </c>
      <c r="N38" s="2" t="s">
        <v>58</v>
      </c>
      <c r="O38" s="2">
        <f t="shared" si="0"/>
        <v>0</v>
      </c>
      <c r="P38" s="39" t="s">
        <v>700</v>
      </c>
      <c r="Q38" s="2" t="s">
        <v>82</v>
      </c>
      <c r="R38" s="2" t="s">
        <v>83</v>
      </c>
      <c r="S38" s="2" t="s">
        <v>160</v>
      </c>
      <c r="T38" s="2">
        <v>8</v>
      </c>
      <c r="U38" s="2" t="s">
        <v>61</v>
      </c>
      <c r="V38" s="2" t="s">
        <v>108</v>
      </c>
      <c r="W38" s="2" t="s">
        <v>63</v>
      </c>
      <c r="X38" s="2">
        <f t="shared" si="1"/>
        <v>1</v>
      </c>
      <c r="Y38" s="2" t="s">
        <v>57</v>
      </c>
      <c r="Z38" s="2" t="s">
        <v>65</v>
      </c>
      <c r="AA38" s="2" t="s">
        <v>99</v>
      </c>
      <c r="AB38" s="2" t="s">
        <v>64</v>
      </c>
      <c r="AC38" s="2" t="s">
        <v>64</v>
      </c>
      <c r="AD38" s="2" t="s">
        <v>64</v>
      </c>
      <c r="AE38" s="2" t="s">
        <v>64</v>
      </c>
      <c r="AF38" s="2">
        <v>-3.3390999999999998E-3</v>
      </c>
      <c r="AG38" s="2">
        <f t="shared" ref="AG38:AG40" si="15">(E38+F38)/(E38*F38)+AF38^2/(2*(E38+F38))</f>
        <v>8.7775806930685417E-4</v>
      </c>
      <c r="AH38" s="2">
        <v>4.6552497153462442E-3</v>
      </c>
      <c r="AI38" s="2" t="s">
        <v>111</v>
      </c>
      <c r="AJ38" s="2" t="s">
        <v>70</v>
      </c>
      <c r="AK38" s="2" t="s">
        <v>67</v>
      </c>
      <c r="AL38" s="2">
        <f t="shared" si="2"/>
        <v>1</v>
      </c>
      <c r="AM38" s="2" t="s">
        <v>55</v>
      </c>
      <c r="AN38" s="2" t="s">
        <v>70</v>
      </c>
      <c r="AO38" s="2">
        <f t="shared" si="3"/>
        <v>0</v>
      </c>
      <c r="AP38" s="39" t="s">
        <v>701</v>
      </c>
      <c r="AQ38" s="2" t="s">
        <v>70</v>
      </c>
      <c r="AR38" s="2" t="s">
        <v>67</v>
      </c>
      <c r="AS38" s="2" t="s">
        <v>70</v>
      </c>
      <c r="AT38" s="2">
        <f t="shared" si="4"/>
        <v>1</v>
      </c>
      <c r="AU38" s="2" t="s">
        <v>126</v>
      </c>
      <c r="AV38" s="2">
        <f t="shared" si="5"/>
        <v>0</v>
      </c>
      <c r="AW38" s="2" t="s">
        <v>67</v>
      </c>
      <c r="AX38" s="2">
        <f t="shared" si="6"/>
        <v>0</v>
      </c>
      <c r="AY38" s="2" t="s">
        <v>70</v>
      </c>
      <c r="AZ38" s="2" t="s">
        <v>70</v>
      </c>
      <c r="BA38" s="2">
        <f t="shared" si="7"/>
        <v>1</v>
      </c>
      <c r="BB38" s="2" t="s">
        <v>70</v>
      </c>
      <c r="BC38" s="2" t="s">
        <v>67</v>
      </c>
      <c r="BD38" s="2" t="s">
        <v>67</v>
      </c>
      <c r="BE38" s="2" t="s">
        <v>67</v>
      </c>
      <c r="BF38" s="2">
        <f t="shared" si="8"/>
        <v>0</v>
      </c>
      <c r="BG38" s="2" t="s">
        <v>70</v>
      </c>
      <c r="BH38" s="2">
        <f t="shared" si="9"/>
        <v>1</v>
      </c>
      <c r="BI38" s="2" t="s">
        <v>67</v>
      </c>
      <c r="BJ38" s="2" t="s">
        <v>70</v>
      </c>
      <c r="BK38" s="2" t="s">
        <v>70</v>
      </c>
      <c r="BL38" s="2" t="s">
        <v>70</v>
      </c>
      <c r="BM38" s="2" t="s">
        <v>70</v>
      </c>
      <c r="BN38" s="5" t="s">
        <v>447</v>
      </c>
      <c r="BO38" s="2">
        <f t="shared" si="10"/>
        <v>0.5</v>
      </c>
      <c r="BP38" s="2" t="str">
        <f t="shared" si="11"/>
        <v>.</v>
      </c>
      <c r="BQ38" s="2" t="s">
        <v>55</v>
      </c>
      <c r="BR38" s="2" t="s">
        <v>754</v>
      </c>
      <c r="BS38" s="2"/>
      <c r="BT38" s="2"/>
      <c r="BU38" s="2"/>
      <c r="BV38" s="2"/>
      <c r="BW38" s="2"/>
      <c r="BX38" s="2"/>
      <c r="BY38" s="2"/>
      <c r="BZ38" s="2"/>
      <c r="CA38" s="2"/>
      <c r="CB38" s="2"/>
      <c r="CC38" s="2"/>
      <c r="CD38" s="2"/>
      <c r="CE38" s="2"/>
      <c r="CF38" s="2"/>
      <c r="CG38" s="2"/>
      <c r="CH38" s="2"/>
      <c r="CI38" s="2"/>
      <c r="CJ38" s="2"/>
      <c r="CK38" s="2"/>
      <c r="CL38" s="2"/>
    </row>
    <row r="39" spans="1:90" ht="15.75" customHeight="1" x14ac:dyDescent="0.2">
      <c r="A39" s="7" t="s">
        <v>448</v>
      </c>
      <c r="B39" s="2">
        <v>8839.5</v>
      </c>
      <c r="C39" s="2">
        <v>4138</v>
      </c>
      <c r="D39" s="2">
        <v>4701.5</v>
      </c>
      <c r="E39" s="2">
        <v>8275.5318700000007</v>
      </c>
      <c r="F39" s="2">
        <v>9402.4681299999993</v>
      </c>
      <c r="G39" s="21" t="s">
        <v>255</v>
      </c>
      <c r="H39" s="2" t="s">
        <v>122</v>
      </c>
      <c r="I39" s="2" t="s">
        <v>256</v>
      </c>
      <c r="J39" s="2" t="s">
        <v>106</v>
      </c>
      <c r="K39" s="2" t="s">
        <v>125</v>
      </c>
      <c r="L39" s="2" t="s">
        <v>57</v>
      </c>
      <c r="M39" s="21" t="s">
        <v>257</v>
      </c>
      <c r="N39" s="2" t="s">
        <v>58</v>
      </c>
      <c r="O39" s="2">
        <f t="shared" si="0"/>
        <v>0</v>
      </c>
      <c r="P39" s="39" t="s">
        <v>578</v>
      </c>
      <c r="Q39" s="2" t="s">
        <v>82</v>
      </c>
      <c r="R39" s="2" t="s">
        <v>83</v>
      </c>
      <c r="S39" s="2" t="s">
        <v>258</v>
      </c>
      <c r="T39" s="2">
        <v>1</v>
      </c>
      <c r="U39" s="2" t="s">
        <v>85</v>
      </c>
      <c r="V39" s="2" t="s">
        <v>62</v>
      </c>
      <c r="W39" s="2" t="s">
        <v>64</v>
      </c>
      <c r="X39" s="2">
        <f t="shared" si="1"/>
        <v>0</v>
      </c>
      <c r="Y39" s="2" t="s">
        <v>55</v>
      </c>
      <c r="Z39" s="2" t="s">
        <v>65</v>
      </c>
      <c r="AA39" s="2" t="s">
        <v>99</v>
      </c>
      <c r="AB39" s="2" t="s">
        <v>64</v>
      </c>
      <c r="AC39" s="2" t="s">
        <v>64</v>
      </c>
      <c r="AD39" s="2" t="s">
        <v>64</v>
      </c>
      <c r="AE39" s="2" t="s">
        <v>64</v>
      </c>
      <c r="AF39" s="2">
        <v>-3.5544699999999999E-2</v>
      </c>
      <c r="AG39" s="2">
        <f t="shared" si="15"/>
        <v>2.272289424608567E-4</v>
      </c>
      <c r="AH39" s="2">
        <v>2.1704863588030846E-3</v>
      </c>
      <c r="AI39" s="2" t="s">
        <v>111</v>
      </c>
      <c r="AJ39" s="2" t="s">
        <v>67</v>
      </c>
      <c r="AK39" s="2" t="s">
        <v>67</v>
      </c>
      <c r="AL39" s="2">
        <f t="shared" si="2"/>
        <v>1</v>
      </c>
      <c r="AM39" s="2" t="s">
        <v>55</v>
      </c>
      <c r="AN39" s="2" t="s">
        <v>70</v>
      </c>
      <c r="AO39" s="2">
        <f t="shared" si="3"/>
        <v>0</v>
      </c>
      <c r="AP39" s="39" t="s">
        <v>553</v>
      </c>
      <c r="AQ39" s="2" t="s">
        <v>233</v>
      </c>
      <c r="AR39" s="2" t="s">
        <v>67</v>
      </c>
      <c r="AS39" s="2" t="s">
        <v>67</v>
      </c>
      <c r="AT39" s="2">
        <f t="shared" si="4"/>
        <v>0</v>
      </c>
      <c r="AU39" s="2" t="s">
        <v>126</v>
      </c>
      <c r="AV39" s="2">
        <f t="shared" si="5"/>
        <v>0</v>
      </c>
      <c r="AW39" s="2" t="s">
        <v>67</v>
      </c>
      <c r="AX39" s="2">
        <f t="shared" si="6"/>
        <v>0</v>
      </c>
      <c r="AY39" s="2" t="s">
        <v>70</v>
      </c>
      <c r="AZ39" s="2" t="s">
        <v>67</v>
      </c>
      <c r="BA39" s="2">
        <f t="shared" si="7"/>
        <v>0</v>
      </c>
      <c r="BB39" s="2" t="s">
        <v>70</v>
      </c>
      <c r="BC39" s="2" t="s">
        <v>67</v>
      </c>
      <c r="BD39" s="2" t="s">
        <v>70</v>
      </c>
      <c r="BE39" s="2" t="s">
        <v>67</v>
      </c>
      <c r="BF39" s="2">
        <f t="shared" si="8"/>
        <v>0</v>
      </c>
      <c r="BG39" s="2" t="s">
        <v>70</v>
      </c>
      <c r="BH39" s="2">
        <f t="shared" si="9"/>
        <v>1</v>
      </c>
      <c r="BI39" s="2" t="s">
        <v>70</v>
      </c>
      <c r="BJ39" s="2" t="s">
        <v>70</v>
      </c>
      <c r="BK39" s="2" t="s">
        <v>70</v>
      </c>
      <c r="BL39" s="2" t="s">
        <v>70</v>
      </c>
      <c r="BM39" s="2" t="s">
        <v>67</v>
      </c>
      <c r="BN39" s="2" t="s">
        <v>260</v>
      </c>
      <c r="BO39" s="2">
        <f t="shared" si="10"/>
        <v>0.2</v>
      </c>
      <c r="BP39" s="2" t="str">
        <f t="shared" si="11"/>
        <v>.</v>
      </c>
      <c r="BQ39" s="2" t="s">
        <v>55</v>
      </c>
      <c r="BR39" s="2" t="s">
        <v>755</v>
      </c>
      <c r="BS39" s="2"/>
      <c r="BT39" s="2"/>
      <c r="BU39" s="2"/>
      <c r="BV39" s="2"/>
      <c r="BW39" s="2"/>
      <c r="BX39" s="2"/>
      <c r="BY39" s="2"/>
      <c r="BZ39" s="2"/>
      <c r="CA39" s="2"/>
      <c r="CB39" s="2"/>
      <c r="CC39" s="2"/>
      <c r="CD39" s="2"/>
      <c r="CE39" s="2"/>
      <c r="CF39" s="2"/>
      <c r="CG39" s="2"/>
      <c r="CH39" s="2"/>
      <c r="CI39" s="2"/>
      <c r="CJ39" s="2"/>
      <c r="CK39" s="2"/>
      <c r="CL39" s="2"/>
    </row>
    <row r="40" spans="1:90" ht="15.75" customHeight="1" x14ac:dyDescent="0.2">
      <c r="A40" s="2" t="s">
        <v>449</v>
      </c>
      <c r="B40" s="2">
        <v>48</v>
      </c>
      <c r="C40" s="2">
        <v>25</v>
      </c>
      <c r="D40" s="2">
        <v>23</v>
      </c>
      <c r="E40" s="2">
        <v>29.206062925750913</v>
      </c>
      <c r="F40" s="2">
        <v>26.869577891690842</v>
      </c>
      <c r="G40" s="21" t="s">
        <v>263</v>
      </c>
      <c r="H40" s="2" t="s">
        <v>105</v>
      </c>
      <c r="I40" s="2" t="s">
        <v>56</v>
      </c>
      <c r="J40" s="2" t="s">
        <v>106</v>
      </c>
      <c r="K40" s="2" t="s">
        <v>78</v>
      </c>
      <c r="L40" s="2" t="s">
        <v>123</v>
      </c>
      <c r="M40" s="39" t="s">
        <v>264</v>
      </c>
      <c r="N40" s="2" t="s">
        <v>58</v>
      </c>
      <c r="O40" s="2">
        <f t="shared" si="0"/>
        <v>0</v>
      </c>
      <c r="P40" s="2" t="s">
        <v>265</v>
      </c>
      <c r="Q40" s="2" t="s">
        <v>82</v>
      </c>
      <c r="R40" s="2" t="s">
        <v>83</v>
      </c>
      <c r="S40" s="2" t="s">
        <v>98</v>
      </c>
      <c r="T40" s="2">
        <v>4</v>
      </c>
      <c r="U40" s="2" t="s">
        <v>61</v>
      </c>
      <c r="V40" s="2" t="s">
        <v>62</v>
      </c>
      <c r="W40" s="2" t="s">
        <v>63</v>
      </c>
      <c r="X40" s="2">
        <f t="shared" si="1"/>
        <v>1</v>
      </c>
      <c r="Y40" s="2" t="s">
        <v>64</v>
      </c>
      <c r="Z40" s="2" t="s">
        <v>266</v>
      </c>
      <c r="AA40" s="2" t="s">
        <v>440</v>
      </c>
      <c r="AB40" s="2" t="s">
        <v>64</v>
      </c>
      <c r="AC40" s="2" t="s">
        <v>64</v>
      </c>
      <c r="AD40" s="2" t="s">
        <v>64</v>
      </c>
      <c r="AE40" s="2" t="s">
        <v>64</v>
      </c>
      <c r="AF40" s="4">
        <v>2.7300000000000001E-2</v>
      </c>
      <c r="AG40" s="2">
        <f t="shared" si="15"/>
        <v>7.1462922372751397E-2</v>
      </c>
      <c r="AH40" s="2">
        <v>0.19437914885388377</v>
      </c>
      <c r="AI40" s="2" t="s">
        <v>673</v>
      </c>
      <c r="AJ40" s="2" t="s">
        <v>100</v>
      </c>
      <c r="AK40" s="2" t="s">
        <v>67</v>
      </c>
      <c r="AL40" s="2">
        <f t="shared" si="2"/>
        <v>1</v>
      </c>
      <c r="AM40" s="2" t="s">
        <v>55</v>
      </c>
      <c r="AN40" s="2" t="s">
        <v>70</v>
      </c>
      <c r="AO40" s="2">
        <f t="shared" si="3"/>
        <v>0</v>
      </c>
      <c r="AP40" s="39" t="s">
        <v>554</v>
      </c>
      <c r="AQ40" s="2" t="s">
        <v>70</v>
      </c>
      <c r="AR40" s="2" t="s">
        <v>67</v>
      </c>
      <c r="AS40" s="2" t="s">
        <v>67</v>
      </c>
      <c r="AT40" s="2">
        <f t="shared" si="4"/>
        <v>0</v>
      </c>
      <c r="AU40" s="2" t="s">
        <v>126</v>
      </c>
      <c r="AV40" s="2">
        <f t="shared" si="5"/>
        <v>0</v>
      </c>
      <c r="AW40" s="2" t="s">
        <v>67</v>
      </c>
      <c r="AX40" s="2">
        <f t="shared" si="6"/>
        <v>0</v>
      </c>
      <c r="AY40" s="2" t="s">
        <v>70</v>
      </c>
      <c r="AZ40" s="2" t="s">
        <v>67</v>
      </c>
      <c r="BA40" s="2">
        <f t="shared" si="7"/>
        <v>0</v>
      </c>
      <c r="BB40" s="2" t="s">
        <v>72</v>
      </c>
      <c r="BC40" s="2" t="s">
        <v>72</v>
      </c>
      <c r="BD40" s="2" t="s">
        <v>67</v>
      </c>
      <c r="BE40" s="2" t="s">
        <v>70</v>
      </c>
      <c r="BF40" s="2">
        <f t="shared" si="8"/>
        <v>1</v>
      </c>
      <c r="BG40" s="2" t="s">
        <v>70</v>
      </c>
      <c r="BH40" s="2">
        <f t="shared" si="9"/>
        <v>1</v>
      </c>
      <c r="BI40" s="2" t="s">
        <v>72</v>
      </c>
      <c r="BJ40" s="2" t="s">
        <v>70</v>
      </c>
      <c r="BK40" s="2" t="s">
        <v>67</v>
      </c>
      <c r="BL40" s="2" t="s">
        <v>70</v>
      </c>
      <c r="BM40" s="2" t="s">
        <v>70</v>
      </c>
      <c r="BN40" s="2" t="s">
        <v>267</v>
      </c>
      <c r="BO40" s="2">
        <f t="shared" si="10"/>
        <v>0.4</v>
      </c>
      <c r="BP40" s="2" t="str">
        <f t="shared" si="11"/>
        <v>.</v>
      </c>
      <c r="BQ40" s="2" t="s">
        <v>55</v>
      </c>
      <c r="BR40" s="2" t="s">
        <v>756</v>
      </c>
      <c r="BS40" s="2"/>
      <c r="BT40" s="2"/>
      <c r="BU40" s="2"/>
      <c r="BV40" s="2"/>
      <c r="BW40" s="2"/>
      <c r="BX40" s="2"/>
      <c r="BY40" s="2"/>
      <c r="BZ40" s="2"/>
      <c r="CA40" s="2"/>
      <c r="CB40" s="2"/>
      <c r="CC40" s="2"/>
      <c r="CD40" s="2"/>
      <c r="CE40" s="2"/>
      <c r="CF40" s="2"/>
      <c r="CG40" s="2"/>
      <c r="CH40" s="2"/>
      <c r="CI40" s="2"/>
      <c r="CJ40" s="2"/>
      <c r="CK40" s="2"/>
      <c r="CL40" s="2"/>
    </row>
    <row r="41" spans="1:90" ht="15.75" customHeight="1" x14ac:dyDescent="0.2">
      <c r="A41" s="6" t="s">
        <v>269</v>
      </c>
      <c r="B41" s="2">
        <v>55</v>
      </c>
      <c r="C41" s="2">
        <v>22</v>
      </c>
      <c r="D41" s="2">
        <v>33</v>
      </c>
      <c r="E41" s="2">
        <v>22</v>
      </c>
      <c r="F41" s="2">
        <v>33</v>
      </c>
      <c r="G41" s="39" t="s">
        <v>705</v>
      </c>
      <c r="H41" s="2" t="s">
        <v>122</v>
      </c>
      <c r="I41" s="2" t="s">
        <v>270</v>
      </c>
      <c r="J41" s="2" t="s">
        <v>106</v>
      </c>
      <c r="K41" s="2" t="s">
        <v>78</v>
      </c>
      <c r="L41" s="2" t="s">
        <v>57</v>
      </c>
      <c r="M41" s="2" t="s">
        <v>555</v>
      </c>
      <c r="N41" s="2" t="s">
        <v>58</v>
      </c>
      <c r="O41" s="2">
        <f t="shared" si="0"/>
        <v>0</v>
      </c>
      <c r="P41" s="2" t="s">
        <v>770</v>
      </c>
      <c r="Q41" s="2" t="s">
        <v>82</v>
      </c>
      <c r="R41" s="2" t="s">
        <v>107</v>
      </c>
      <c r="S41" s="2" t="s">
        <v>55</v>
      </c>
      <c r="T41" s="2">
        <v>3</v>
      </c>
      <c r="U41" s="2" t="s">
        <v>85</v>
      </c>
      <c r="V41" s="2" t="s">
        <v>62</v>
      </c>
      <c r="W41" s="2" t="s">
        <v>63</v>
      </c>
      <c r="X41" s="2">
        <f t="shared" si="1"/>
        <v>1</v>
      </c>
      <c r="Y41" s="2" t="s">
        <v>64</v>
      </c>
      <c r="Z41" s="2" t="s">
        <v>65</v>
      </c>
      <c r="AA41" s="2" t="s">
        <v>134</v>
      </c>
      <c r="AB41" s="2" t="s">
        <v>64</v>
      </c>
      <c r="AC41" s="2" t="s">
        <v>63</v>
      </c>
      <c r="AD41" s="2" t="s">
        <v>64</v>
      </c>
      <c r="AE41" s="2" t="s">
        <v>64</v>
      </c>
      <c r="AF41" s="4">
        <v>-0.56379999999999997</v>
      </c>
      <c r="AG41" s="2">
        <f>B41/(C41*D41)+AF41^2/(2*B41)</f>
        <v>7.8647307030303037E-2</v>
      </c>
      <c r="AH41" s="2">
        <v>0.2791979399575758</v>
      </c>
      <c r="AI41" s="2" t="s">
        <v>673</v>
      </c>
      <c r="AJ41" s="2" t="s">
        <v>100</v>
      </c>
      <c r="AK41" s="2" t="s">
        <v>67</v>
      </c>
      <c r="AL41" s="2">
        <f t="shared" si="2"/>
        <v>1</v>
      </c>
      <c r="AM41" s="2" t="s">
        <v>55</v>
      </c>
      <c r="AN41" s="2" t="s">
        <v>70</v>
      </c>
      <c r="AO41" s="2">
        <f t="shared" si="3"/>
        <v>0</v>
      </c>
      <c r="AP41" s="39" t="s">
        <v>707</v>
      </c>
      <c r="AQ41" s="2" t="s">
        <v>70</v>
      </c>
      <c r="AR41" s="2" t="s">
        <v>67</v>
      </c>
      <c r="AS41" s="2" t="s">
        <v>67</v>
      </c>
      <c r="AT41" s="2">
        <f t="shared" si="4"/>
        <v>0</v>
      </c>
      <c r="AU41" s="2" t="s">
        <v>126</v>
      </c>
      <c r="AV41" s="2">
        <f t="shared" si="5"/>
        <v>0</v>
      </c>
      <c r="AW41" s="2" t="s">
        <v>67</v>
      </c>
      <c r="AX41" s="2">
        <f t="shared" si="6"/>
        <v>0</v>
      </c>
      <c r="AY41" s="2" t="s">
        <v>70</v>
      </c>
      <c r="AZ41" s="2" t="s">
        <v>67</v>
      </c>
      <c r="BA41" s="2">
        <f t="shared" si="7"/>
        <v>0</v>
      </c>
      <c r="BB41" s="2" t="s">
        <v>72</v>
      </c>
      <c r="BC41" s="2" t="s">
        <v>72</v>
      </c>
      <c r="BD41" s="2" t="s">
        <v>72</v>
      </c>
      <c r="BE41" s="2" t="s">
        <v>70</v>
      </c>
      <c r="BF41" s="2">
        <f t="shared" si="8"/>
        <v>1</v>
      </c>
      <c r="BG41" s="2" t="s">
        <v>70</v>
      </c>
      <c r="BH41" s="2">
        <f t="shared" si="9"/>
        <v>1</v>
      </c>
      <c r="BI41" s="2" t="s">
        <v>70</v>
      </c>
      <c r="BJ41" s="2" t="s">
        <v>70</v>
      </c>
      <c r="BK41" s="2" t="s">
        <v>70</v>
      </c>
      <c r="BL41" s="2" t="s">
        <v>70</v>
      </c>
      <c r="BM41" s="2" t="s">
        <v>70</v>
      </c>
      <c r="BN41" s="2" t="s">
        <v>271</v>
      </c>
      <c r="BO41" s="2">
        <f t="shared" si="10"/>
        <v>0.4</v>
      </c>
      <c r="BP41" s="2" t="str">
        <f t="shared" si="11"/>
        <v>.</v>
      </c>
      <c r="BQ41" s="2" t="s">
        <v>55</v>
      </c>
      <c r="BR41" s="2" t="s">
        <v>763</v>
      </c>
      <c r="BS41" s="2"/>
      <c r="BT41" s="2"/>
      <c r="BU41" s="2"/>
      <c r="BV41" s="2"/>
      <c r="BW41" s="2"/>
      <c r="BX41" s="2"/>
      <c r="BY41" s="2"/>
      <c r="BZ41" s="2"/>
      <c r="CA41" s="2"/>
      <c r="CB41" s="2"/>
      <c r="CC41" s="2"/>
      <c r="CD41" s="2"/>
      <c r="CE41" s="2"/>
      <c r="CF41" s="2"/>
      <c r="CG41" s="2"/>
      <c r="CH41" s="2"/>
      <c r="CI41" s="2"/>
      <c r="CJ41" s="2"/>
      <c r="CK41" s="2"/>
      <c r="CL41" s="2"/>
    </row>
    <row r="42" spans="1:90" ht="15.75" customHeight="1" x14ac:dyDescent="0.2">
      <c r="A42" s="2" t="s">
        <v>450</v>
      </c>
      <c r="B42" s="2">
        <v>27.4</v>
      </c>
      <c r="C42" s="2">
        <v>13.8</v>
      </c>
      <c r="D42" s="2">
        <v>13.600000000000001</v>
      </c>
      <c r="E42" s="2">
        <v>22.109571521877022</v>
      </c>
      <c r="F42" s="2">
        <v>21.789142949096195</v>
      </c>
      <c r="G42" s="2" t="s">
        <v>451</v>
      </c>
      <c r="H42" s="2" t="s">
        <v>105</v>
      </c>
      <c r="I42" s="2" t="s">
        <v>56</v>
      </c>
      <c r="J42" s="2" t="s">
        <v>106</v>
      </c>
      <c r="K42" s="2" t="s">
        <v>116</v>
      </c>
      <c r="L42" s="2" t="s">
        <v>95</v>
      </c>
      <c r="M42" s="21" t="s">
        <v>274</v>
      </c>
      <c r="N42" s="2" t="s">
        <v>80</v>
      </c>
      <c r="O42" s="2">
        <f t="shared" si="0"/>
        <v>1</v>
      </c>
      <c r="P42" s="21" t="s">
        <v>275</v>
      </c>
      <c r="Q42" s="2" t="s">
        <v>82</v>
      </c>
      <c r="R42" s="2" t="s">
        <v>222</v>
      </c>
      <c r="S42" s="2" t="s">
        <v>258</v>
      </c>
      <c r="T42" s="2">
        <v>20</v>
      </c>
      <c r="U42" s="2" t="s">
        <v>61</v>
      </c>
      <c r="V42" s="2" t="s">
        <v>62</v>
      </c>
      <c r="W42" s="2" t="s">
        <v>64</v>
      </c>
      <c r="X42" s="2">
        <f t="shared" si="1"/>
        <v>0</v>
      </c>
      <c r="Y42" s="2" t="s">
        <v>55</v>
      </c>
      <c r="Z42" s="2" t="s">
        <v>65</v>
      </c>
      <c r="AA42" s="2" t="s">
        <v>99</v>
      </c>
      <c r="AB42" s="2" t="s">
        <v>64</v>
      </c>
      <c r="AC42" s="2" t="s">
        <v>63</v>
      </c>
      <c r="AD42" s="2" t="s">
        <v>63</v>
      </c>
      <c r="AE42" s="2" t="s">
        <v>63</v>
      </c>
      <c r="AF42" s="2">
        <v>0.83165839416058396</v>
      </c>
      <c r="AG42" s="2">
        <f t="shared" ref="AG42:AG43" si="16">(E42+F42)/(E42*F42)+AF42^2/(2*(E42+F42))</f>
        <v>9.9001554450810395E-2</v>
      </c>
      <c r="AH42" s="2">
        <v>9.9001554450810395E-2</v>
      </c>
      <c r="AI42" s="2" t="s">
        <v>69</v>
      </c>
      <c r="AJ42" s="2" t="s">
        <v>67</v>
      </c>
      <c r="AK42" s="2" t="s">
        <v>70</v>
      </c>
      <c r="AL42" s="2">
        <f t="shared" si="2"/>
        <v>0</v>
      </c>
      <c r="AM42" s="39" t="s">
        <v>514</v>
      </c>
      <c r="AN42" s="2" t="s">
        <v>70</v>
      </c>
      <c r="AO42" s="2">
        <f t="shared" si="3"/>
        <v>0</v>
      </c>
      <c r="AP42" s="39" t="s">
        <v>556</v>
      </c>
      <c r="AQ42" s="2" t="s">
        <v>233</v>
      </c>
      <c r="AR42" s="2" t="s">
        <v>70</v>
      </c>
      <c r="AS42" s="2" t="s">
        <v>67</v>
      </c>
      <c r="AT42" s="2">
        <f t="shared" si="4"/>
        <v>0</v>
      </c>
      <c r="AU42" s="2" t="s">
        <v>70</v>
      </c>
      <c r="AV42" s="2">
        <f t="shared" si="5"/>
        <v>1</v>
      </c>
      <c r="AW42" s="2" t="s">
        <v>67</v>
      </c>
      <c r="AX42" s="2">
        <f t="shared" si="6"/>
        <v>0</v>
      </c>
      <c r="AY42" s="2" t="s">
        <v>67</v>
      </c>
      <c r="AZ42" s="2" t="s">
        <v>67</v>
      </c>
      <c r="BA42" s="2">
        <f t="shared" si="7"/>
        <v>0</v>
      </c>
      <c r="BB42" s="2" t="s">
        <v>72</v>
      </c>
      <c r="BC42" s="2" t="s">
        <v>72</v>
      </c>
      <c r="BD42" s="2" t="s">
        <v>67</v>
      </c>
      <c r="BE42" s="2" t="s">
        <v>70</v>
      </c>
      <c r="BF42" s="2">
        <f t="shared" si="8"/>
        <v>1</v>
      </c>
      <c r="BG42" s="2" t="s">
        <v>70</v>
      </c>
      <c r="BH42" s="2">
        <f t="shared" si="9"/>
        <v>1</v>
      </c>
      <c r="BI42" s="2" t="s">
        <v>70</v>
      </c>
      <c r="BJ42" s="2" t="s">
        <v>70</v>
      </c>
      <c r="BK42" s="2" t="s">
        <v>70</v>
      </c>
      <c r="BL42" s="2" t="s">
        <v>70</v>
      </c>
      <c r="BM42" s="2" t="s">
        <v>70</v>
      </c>
      <c r="BN42" s="2" t="s">
        <v>276</v>
      </c>
      <c r="BO42" s="2">
        <f t="shared" si="10"/>
        <v>0.4</v>
      </c>
      <c r="BP42" s="2" t="str">
        <f t="shared" si="11"/>
        <v>.</v>
      </c>
      <c r="BQ42" s="2" t="s">
        <v>55</v>
      </c>
      <c r="BR42" s="2" t="s">
        <v>758</v>
      </c>
      <c r="BS42" s="2"/>
      <c r="BT42" s="2"/>
      <c r="BU42" s="2"/>
      <c r="BV42" s="2"/>
      <c r="BW42" s="2"/>
      <c r="BX42" s="2"/>
      <c r="BY42" s="2"/>
      <c r="BZ42" s="2"/>
      <c r="CA42" s="2"/>
      <c r="CB42" s="2"/>
      <c r="CC42" s="2"/>
      <c r="CD42" s="2"/>
      <c r="CE42" s="2"/>
      <c r="CF42" s="2"/>
      <c r="CG42" s="2"/>
      <c r="CH42" s="2"/>
      <c r="CI42" s="2"/>
      <c r="CJ42" s="2"/>
      <c r="CK42" s="2"/>
      <c r="CL42" s="2"/>
    </row>
    <row r="43" spans="1:90" ht="15.75" customHeight="1" x14ac:dyDescent="0.2">
      <c r="A43" s="2" t="s">
        <v>452</v>
      </c>
      <c r="B43" s="2">
        <v>41.099999999999994</v>
      </c>
      <c r="C43" s="2">
        <v>20.7</v>
      </c>
      <c r="D43" s="2">
        <v>20.399999999999999</v>
      </c>
      <c r="E43" s="4">
        <v>21.358914537105704</v>
      </c>
      <c r="F43" s="4">
        <v>21.049365051060693</v>
      </c>
      <c r="G43" s="2" t="s">
        <v>453</v>
      </c>
      <c r="H43" s="2" t="s">
        <v>105</v>
      </c>
      <c r="I43" s="2" t="s">
        <v>56</v>
      </c>
      <c r="J43" s="2" t="s">
        <v>106</v>
      </c>
      <c r="K43" s="2" t="s">
        <v>116</v>
      </c>
      <c r="L43" s="2" t="s">
        <v>95</v>
      </c>
      <c r="M43" s="21" t="s">
        <v>274</v>
      </c>
      <c r="N43" s="2" t="s">
        <v>80</v>
      </c>
      <c r="O43" s="2">
        <f t="shared" si="0"/>
        <v>1</v>
      </c>
      <c r="P43" s="39" t="s">
        <v>275</v>
      </c>
      <c r="Q43" s="2" t="s">
        <v>82</v>
      </c>
      <c r="R43" s="2" t="s">
        <v>222</v>
      </c>
      <c r="S43" s="2" t="s">
        <v>258</v>
      </c>
      <c r="T43" s="2">
        <v>20</v>
      </c>
      <c r="U43" s="2" t="s">
        <v>61</v>
      </c>
      <c r="V43" s="2" t="s">
        <v>62</v>
      </c>
      <c r="W43" s="2" t="s">
        <v>64</v>
      </c>
      <c r="X43" s="2">
        <f t="shared" si="1"/>
        <v>0</v>
      </c>
      <c r="Y43" s="2" t="s">
        <v>55</v>
      </c>
      <c r="Z43" s="2" t="s">
        <v>65</v>
      </c>
      <c r="AA43" s="2" t="s">
        <v>99</v>
      </c>
      <c r="AB43" s="2" t="s">
        <v>64</v>
      </c>
      <c r="AC43" s="2" t="s">
        <v>63</v>
      </c>
      <c r="AD43" s="2" t="s">
        <v>440</v>
      </c>
      <c r="AE43" s="2" t="s">
        <v>64</v>
      </c>
      <c r="AF43" s="2">
        <v>0.58338832116788319</v>
      </c>
      <c r="AG43" s="2">
        <f t="shared" si="16"/>
        <v>9.8338912492243524E-2</v>
      </c>
      <c r="AH43" s="2">
        <v>9.8338912492243524E-2</v>
      </c>
      <c r="AI43" s="2" t="s">
        <v>69</v>
      </c>
      <c r="AJ43" s="2" t="s">
        <v>67</v>
      </c>
      <c r="AK43" s="2" t="s">
        <v>70</v>
      </c>
      <c r="AL43" s="2">
        <f t="shared" si="2"/>
        <v>0</v>
      </c>
      <c r="AM43" s="39" t="s">
        <v>514</v>
      </c>
      <c r="AN43" s="2" t="s">
        <v>70</v>
      </c>
      <c r="AO43" s="2">
        <f t="shared" si="3"/>
        <v>0</v>
      </c>
      <c r="AP43" s="39" t="s">
        <v>556</v>
      </c>
      <c r="AQ43" s="2" t="s">
        <v>233</v>
      </c>
      <c r="AR43" s="2" t="s">
        <v>67</v>
      </c>
      <c r="AS43" s="2" t="s">
        <v>67</v>
      </c>
      <c r="AT43" s="2">
        <f t="shared" si="4"/>
        <v>0</v>
      </c>
      <c r="AU43" s="2" t="s">
        <v>70</v>
      </c>
      <c r="AV43" s="2">
        <f t="shared" si="5"/>
        <v>1</v>
      </c>
      <c r="AW43" s="2" t="s">
        <v>67</v>
      </c>
      <c r="AX43" s="2">
        <f t="shared" si="6"/>
        <v>0</v>
      </c>
      <c r="AY43" s="2" t="s">
        <v>67</v>
      </c>
      <c r="AZ43" s="2" t="s">
        <v>67</v>
      </c>
      <c r="BA43" s="2">
        <f t="shared" si="7"/>
        <v>0</v>
      </c>
      <c r="BB43" s="2" t="s">
        <v>72</v>
      </c>
      <c r="BC43" s="2" t="s">
        <v>72</v>
      </c>
      <c r="BD43" s="2" t="s">
        <v>67</v>
      </c>
      <c r="BE43" s="2" t="s">
        <v>70</v>
      </c>
      <c r="BF43" s="2">
        <f t="shared" si="8"/>
        <v>1</v>
      </c>
      <c r="BG43" s="2" t="s">
        <v>70</v>
      </c>
      <c r="BH43" s="2">
        <f t="shared" si="9"/>
        <v>1</v>
      </c>
      <c r="BI43" s="2" t="s">
        <v>70</v>
      </c>
      <c r="BJ43" s="2" t="s">
        <v>70</v>
      </c>
      <c r="BK43" s="2" t="s">
        <v>70</v>
      </c>
      <c r="BL43" s="2" t="s">
        <v>70</v>
      </c>
      <c r="BM43" s="2" t="s">
        <v>70</v>
      </c>
      <c r="BN43" s="2" t="s">
        <v>276</v>
      </c>
      <c r="BO43" s="2">
        <f t="shared" si="10"/>
        <v>0.4</v>
      </c>
      <c r="BP43" s="2" t="str">
        <f t="shared" si="11"/>
        <v>.</v>
      </c>
      <c r="BQ43" s="2" t="s">
        <v>55</v>
      </c>
      <c r="BR43" s="2" t="s">
        <v>757</v>
      </c>
      <c r="BS43" s="2"/>
      <c r="BT43" s="2"/>
      <c r="BU43" s="2"/>
      <c r="BV43" s="2"/>
      <c r="BW43" s="2"/>
      <c r="BX43" s="2"/>
      <c r="BY43" s="2"/>
      <c r="BZ43" s="2"/>
      <c r="CA43" s="2"/>
      <c r="CB43" s="2"/>
      <c r="CC43" s="2"/>
      <c r="CD43" s="2"/>
      <c r="CE43" s="2"/>
      <c r="CF43" s="2"/>
      <c r="CG43" s="2"/>
      <c r="CH43" s="2"/>
      <c r="CI43" s="2"/>
      <c r="CJ43" s="2"/>
      <c r="CK43" s="2"/>
      <c r="CL43" s="2"/>
    </row>
    <row r="44" spans="1:90" ht="15.75" customHeight="1" x14ac:dyDescent="0.2">
      <c r="A44" s="6" t="s">
        <v>279</v>
      </c>
      <c r="B44" s="2">
        <v>209</v>
      </c>
      <c r="C44" s="2">
        <v>105</v>
      </c>
      <c r="D44" s="2">
        <v>104</v>
      </c>
      <c r="E44" s="2">
        <v>105</v>
      </c>
      <c r="F44" s="2">
        <v>104</v>
      </c>
      <c r="G44" s="21" t="s">
        <v>280</v>
      </c>
      <c r="H44" s="2" t="s">
        <v>76</v>
      </c>
      <c r="I44" s="2" t="s">
        <v>56</v>
      </c>
      <c r="J44" s="2" t="s">
        <v>77</v>
      </c>
      <c r="K44" s="2" t="s">
        <v>116</v>
      </c>
      <c r="L44" s="2" t="s">
        <v>57</v>
      </c>
      <c r="M44" s="21" t="s">
        <v>281</v>
      </c>
      <c r="N44" s="2" t="s">
        <v>80</v>
      </c>
      <c r="O44" s="2">
        <f t="shared" si="0"/>
        <v>1</v>
      </c>
      <c r="P44" s="39" t="s">
        <v>710</v>
      </c>
      <c r="Q44" s="2" t="s">
        <v>82</v>
      </c>
      <c r="R44" s="2" t="s">
        <v>107</v>
      </c>
      <c r="S44" s="2" t="s">
        <v>55</v>
      </c>
      <c r="T44" s="2">
        <v>1</v>
      </c>
      <c r="U44" s="2" t="s">
        <v>85</v>
      </c>
      <c r="V44" s="2" t="s">
        <v>62</v>
      </c>
      <c r="W44" s="2" t="s">
        <v>63</v>
      </c>
      <c r="X44" s="2">
        <f t="shared" si="1"/>
        <v>1</v>
      </c>
      <c r="Y44" s="2" t="s">
        <v>63</v>
      </c>
      <c r="Z44" s="2" t="s">
        <v>282</v>
      </c>
      <c r="AA44" s="2" t="s">
        <v>66</v>
      </c>
      <c r="AB44" s="2" t="s">
        <v>64</v>
      </c>
      <c r="AC44" s="2" t="s">
        <v>64</v>
      </c>
      <c r="AD44" s="2" t="s">
        <v>64</v>
      </c>
      <c r="AE44" s="2" t="s">
        <v>64</v>
      </c>
      <c r="AF44" s="2">
        <v>3.0000000000000001E-3</v>
      </c>
      <c r="AG44" s="2">
        <v>1.9099999999999999E-2</v>
      </c>
      <c r="AH44" s="2">
        <v>1.9099999999999999E-2</v>
      </c>
      <c r="AI44" s="2" t="s">
        <v>283</v>
      </c>
      <c r="AJ44" s="2" t="s">
        <v>70</v>
      </c>
      <c r="AK44" s="2" t="s">
        <v>67</v>
      </c>
      <c r="AL44" s="2">
        <f t="shared" si="2"/>
        <v>1</v>
      </c>
      <c r="AM44" s="21" t="s">
        <v>55</v>
      </c>
      <c r="AN44" s="2" t="s">
        <v>70</v>
      </c>
      <c r="AO44" s="2">
        <f t="shared" si="3"/>
        <v>0</v>
      </c>
      <c r="AP44" s="39" t="s">
        <v>557</v>
      </c>
      <c r="AQ44" s="2" t="s">
        <v>70</v>
      </c>
      <c r="AR44" s="2" t="s">
        <v>67</v>
      </c>
      <c r="AS44" s="2" t="s">
        <v>67</v>
      </c>
      <c r="AT44" s="2">
        <f t="shared" si="4"/>
        <v>0</v>
      </c>
      <c r="AU44" s="2" t="s">
        <v>70</v>
      </c>
      <c r="AV44" s="2">
        <f t="shared" si="5"/>
        <v>1</v>
      </c>
      <c r="AW44" s="2" t="s">
        <v>67</v>
      </c>
      <c r="AX44" s="2">
        <f t="shared" si="6"/>
        <v>0</v>
      </c>
      <c r="AY44" s="2" t="s">
        <v>70</v>
      </c>
      <c r="AZ44" s="2" t="s">
        <v>67</v>
      </c>
      <c r="BA44" s="2">
        <f t="shared" si="7"/>
        <v>0</v>
      </c>
      <c r="BB44" s="2" t="s">
        <v>72</v>
      </c>
      <c r="BC44" s="2" t="s">
        <v>72</v>
      </c>
      <c r="BD44" s="2" t="s">
        <v>72</v>
      </c>
      <c r="BE44" s="2" t="s">
        <v>70</v>
      </c>
      <c r="BF44" s="2">
        <f t="shared" si="8"/>
        <v>1</v>
      </c>
      <c r="BG44" s="2" t="s">
        <v>70</v>
      </c>
      <c r="BH44" s="2">
        <f t="shared" si="9"/>
        <v>1</v>
      </c>
      <c r="BI44" s="2" t="s">
        <v>72</v>
      </c>
      <c r="BJ44" s="2" t="s">
        <v>70</v>
      </c>
      <c r="BK44" s="2" t="s">
        <v>67</v>
      </c>
      <c r="BL44" s="2" t="s">
        <v>70</v>
      </c>
      <c r="BM44" s="2" t="s">
        <v>70</v>
      </c>
      <c r="BN44" s="2" t="s">
        <v>284</v>
      </c>
      <c r="BO44" s="2">
        <f t="shared" si="10"/>
        <v>0.6</v>
      </c>
      <c r="BP44" s="2" t="str">
        <f t="shared" si="11"/>
        <v>Yes</v>
      </c>
      <c r="BQ44" s="2" t="s">
        <v>70</v>
      </c>
      <c r="BR44" s="2"/>
      <c r="BS44" s="2"/>
      <c r="BT44" s="2"/>
      <c r="BU44" s="2"/>
      <c r="BV44" s="2"/>
      <c r="BW44" s="2"/>
      <c r="BX44" s="2"/>
      <c r="BY44" s="2"/>
      <c r="BZ44" s="2"/>
      <c r="CA44" s="2"/>
      <c r="CB44" s="2"/>
      <c r="CC44" s="2"/>
      <c r="CD44" s="2"/>
      <c r="CE44" s="2"/>
      <c r="CF44" s="2"/>
      <c r="CG44" s="2"/>
      <c r="CH44" s="2"/>
      <c r="CI44" s="2"/>
      <c r="CJ44" s="2"/>
      <c r="CK44" s="2"/>
      <c r="CL44" s="2"/>
    </row>
    <row r="45" spans="1:90" ht="15.75" customHeight="1" x14ac:dyDescent="0.2">
      <c r="A45" s="2" t="s">
        <v>285</v>
      </c>
      <c r="B45" s="2">
        <v>1589</v>
      </c>
      <c r="C45" s="2">
        <v>786</v>
      </c>
      <c r="D45" s="2">
        <v>804</v>
      </c>
      <c r="E45" s="2">
        <v>786</v>
      </c>
      <c r="F45" s="2">
        <v>804</v>
      </c>
      <c r="G45" s="21" t="s">
        <v>286</v>
      </c>
      <c r="H45" s="2" t="s">
        <v>76</v>
      </c>
      <c r="I45" s="2" t="s">
        <v>168</v>
      </c>
      <c r="J45" s="2" t="s">
        <v>77</v>
      </c>
      <c r="K45" s="2" t="s">
        <v>78</v>
      </c>
      <c r="L45" s="2" t="s">
        <v>57</v>
      </c>
      <c r="M45" s="21" t="s">
        <v>287</v>
      </c>
      <c r="N45" s="2" t="s">
        <v>58</v>
      </c>
      <c r="O45" s="2">
        <f t="shared" si="0"/>
        <v>0</v>
      </c>
      <c r="P45" s="21" t="s">
        <v>288</v>
      </c>
      <c r="Q45" s="2" t="s">
        <v>289</v>
      </c>
      <c r="R45" s="2" t="s">
        <v>107</v>
      </c>
      <c r="S45" s="2" t="s">
        <v>55</v>
      </c>
      <c r="T45" s="2">
        <v>4</v>
      </c>
      <c r="U45" s="2" t="s">
        <v>61</v>
      </c>
      <c r="V45" s="2" t="s">
        <v>62</v>
      </c>
      <c r="W45" s="2" t="s">
        <v>63</v>
      </c>
      <c r="X45" s="2">
        <f t="shared" si="1"/>
        <v>1</v>
      </c>
      <c r="Y45" s="2" t="s">
        <v>64</v>
      </c>
      <c r="Z45" s="2" t="s">
        <v>290</v>
      </c>
      <c r="AA45" s="2" t="s">
        <v>66</v>
      </c>
      <c r="AB45" s="2" t="s">
        <v>64</v>
      </c>
      <c r="AC45" s="2" t="s">
        <v>64</v>
      </c>
      <c r="AD45" s="2" t="s">
        <v>64</v>
      </c>
      <c r="AE45" s="2" t="s">
        <v>64</v>
      </c>
      <c r="AF45" s="2">
        <v>2.07E-2</v>
      </c>
      <c r="AG45" s="2">
        <v>2.5000000000000001E-3</v>
      </c>
      <c r="AH45" s="2">
        <v>2.5000000000000001E-3</v>
      </c>
      <c r="AI45" s="2" t="s">
        <v>232</v>
      </c>
      <c r="AJ45" s="2" t="s">
        <v>67</v>
      </c>
      <c r="AK45" s="2" t="s">
        <v>70</v>
      </c>
      <c r="AL45" s="2">
        <f t="shared" si="2"/>
        <v>0</v>
      </c>
      <c r="AM45" s="39" t="s">
        <v>575</v>
      </c>
      <c r="AN45" s="2" t="s">
        <v>70</v>
      </c>
      <c r="AO45" s="2">
        <f t="shared" si="3"/>
        <v>0</v>
      </c>
      <c r="AP45" s="39" t="s">
        <v>558</v>
      </c>
      <c r="AQ45" s="2" t="s">
        <v>233</v>
      </c>
      <c r="AR45" s="2" t="s">
        <v>67</v>
      </c>
      <c r="AS45" s="2" t="s">
        <v>67</v>
      </c>
      <c r="AT45" s="2">
        <f t="shared" si="4"/>
        <v>0</v>
      </c>
      <c r="AU45" s="2" t="s">
        <v>70</v>
      </c>
      <c r="AV45" s="2">
        <f t="shared" si="5"/>
        <v>1</v>
      </c>
      <c r="AW45" s="2" t="s">
        <v>70</v>
      </c>
      <c r="AX45" s="2">
        <f t="shared" si="6"/>
        <v>1</v>
      </c>
      <c r="AY45" s="2" t="s">
        <v>70</v>
      </c>
      <c r="AZ45" s="2" t="s">
        <v>67</v>
      </c>
      <c r="BA45" s="2">
        <f t="shared" si="7"/>
        <v>0</v>
      </c>
      <c r="BB45" s="2" t="s">
        <v>72</v>
      </c>
      <c r="BC45" s="2" t="s">
        <v>72</v>
      </c>
      <c r="BD45" s="2" t="s">
        <v>72</v>
      </c>
      <c r="BE45" s="2" t="s">
        <v>70</v>
      </c>
      <c r="BF45" s="2">
        <f t="shared" si="8"/>
        <v>1</v>
      </c>
      <c r="BG45" s="2" t="s">
        <v>70</v>
      </c>
      <c r="BH45" s="2">
        <f t="shared" si="9"/>
        <v>1</v>
      </c>
      <c r="BI45" s="2" t="s">
        <v>70</v>
      </c>
      <c r="BJ45" s="2" t="s">
        <v>70</v>
      </c>
      <c r="BK45" s="2" t="s">
        <v>67</v>
      </c>
      <c r="BL45" s="2" t="s">
        <v>70</v>
      </c>
      <c r="BM45" s="2" t="s">
        <v>72</v>
      </c>
      <c r="BN45" s="2" t="s">
        <v>232</v>
      </c>
      <c r="BO45" s="2">
        <f t="shared" si="10"/>
        <v>0.5</v>
      </c>
      <c r="BP45" s="2" t="str">
        <f t="shared" si="11"/>
        <v>.</v>
      </c>
      <c r="BQ45" s="2" t="s">
        <v>55</v>
      </c>
      <c r="BR45" s="2"/>
      <c r="BS45" s="2"/>
      <c r="BT45" s="2"/>
      <c r="BU45" s="2"/>
      <c r="BV45" s="2"/>
      <c r="BW45" s="2"/>
      <c r="BX45" s="2"/>
      <c r="BY45" s="2"/>
      <c r="BZ45" s="2"/>
      <c r="CA45" s="2"/>
      <c r="CB45" s="2"/>
      <c r="CC45" s="2"/>
      <c r="CD45" s="2"/>
      <c r="CE45" s="2"/>
      <c r="CF45" s="2"/>
      <c r="CG45" s="2"/>
      <c r="CH45" s="2"/>
      <c r="CI45" s="2"/>
      <c r="CJ45" s="2"/>
      <c r="CK45" s="2"/>
      <c r="CL45" s="2"/>
    </row>
    <row r="46" spans="1:90" ht="15.75" customHeight="1" x14ac:dyDescent="0.2">
      <c r="A46" s="2" t="s">
        <v>291</v>
      </c>
      <c r="B46" s="2">
        <v>1606</v>
      </c>
      <c r="C46" s="2">
        <v>804</v>
      </c>
      <c r="D46" s="2">
        <v>802</v>
      </c>
      <c r="E46" s="2">
        <v>804</v>
      </c>
      <c r="F46" s="2">
        <v>802</v>
      </c>
      <c r="G46" s="21" t="s">
        <v>292</v>
      </c>
      <c r="H46" s="2" t="s">
        <v>76</v>
      </c>
      <c r="I46" s="2" t="s">
        <v>168</v>
      </c>
      <c r="J46" s="2" t="s">
        <v>77</v>
      </c>
      <c r="K46" s="2" t="s">
        <v>78</v>
      </c>
      <c r="L46" s="2" t="s">
        <v>57</v>
      </c>
      <c r="M46" s="21" t="s">
        <v>293</v>
      </c>
      <c r="N46" s="2" t="s">
        <v>80</v>
      </c>
      <c r="O46" s="2">
        <f t="shared" si="0"/>
        <v>1</v>
      </c>
      <c r="P46" s="21" t="s">
        <v>294</v>
      </c>
      <c r="Q46" s="2" t="s">
        <v>289</v>
      </c>
      <c r="R46" s="2" t="s">
        <v>107</v>
      </c>
      <c r="S46" s="2" t="s">
        <v>55</v>
      </c>
      <c r="T46" s="2">
        <v>4</v>
      </c>
      <c r="U46" s="2" t="s">
        <v>61</v>
      </c>
      <c r="V46" s="2" t="s">
        <v>62</v>
      </c>
      <c r="W46" s="2" t="s">
        <v>63</v>
      </c>
      <c r="X46" s="2">
        <f t="shared" si="1"/>
        <v>1</v>
      </c>
      <c r="Y46" s="2" t="s">
        <v>64</v>
      </c>
      <c r="Z46" s="2" t="s">
        <v>290</v>
      </c>
      <c r="AA46" s="2" t="s">
        <v>66</v>
      </c>
      <c r="AB46" s="2" t="s">
        <v>64</v>
      </c>
      <c r="AC46" s="2" t="s">
        <v>64</v>
      </c>
      <c r="AD46" s="2" t="s">
        <v>64</v>
      </c>
      <c r="AE46" s="2" t="s">
        <v>64</v>
      </c>
      <c r="AF46" s="2">
        <v>-1.95E-2</v>
      </c>
      <c r="AG46" s="2">
        <v>2.5000000000000001E-3</v>
      </c>
      <c r="AH46" s="2">
        <v>2.5000000000000001E-3</v>
      </c>
      <c r="AI46" s="2" t="s">
        <v>232</v>
      </c>
      <c r="AJ46" s="2" t="s">
        <v>67</v>
      </c>
      <c r="AK46" s="2" t="s">
        <v>70</v>
      </c>
      <c r="AL46" s="2">
        <f t="shared" si="2"/>
        <v>0</v>
      </c>
      <c r="AM46" s="39" t="s">
        <v>575</v>
      </c>
      <c r="AN46" s="2" t="s">
        <v>70</v>
      </c>
      <c r="AO46" s="2">
        <f t="shared" si="3"/>
        <v>0</v>
      </c>
      <c r="AP46" s="39" t="s">
        <v>558</v>
      </c>
      <c r="AQ46" s="2" t="s">
        <v>233</v>
      </c>
      <c r="AR46" s="2" t="s">
        <v>67</v>
      </c>
      <c r="AS46" s="2" t="s">
        <v>67</v>
      </c>
      <c r="AT46" s="2">
        <f t="shared" si="4"/>
        <v>0</v>
      </c>
      <c r="AU46" s="2" t="s">
        <v>70</v>
      </c>
      <c r="AV46" s="2">
        <f t="shared" si="5"/>
        <v>1</v>
      </c>
      <c r="AW46" s="2" t="s">
        <v>70</v>
      </c>
      <c r="AX46" s="2">
        <f t="shared" si="6"/>
        <v>1</v>
      </c>
      <c r="AY46" s="2" t="s">
        <v>70</v>
      </c>
      <c r="AZ46" s="2" t="s">
        <v>67</v>
      </c>
      <c r="BA46" s="2">
        <f t="shared" si="7"/>
        <v>0</v>
      </c>
      <c r="BB46" s="2" t="s">
        <v>72</v>
      </c>
      <c r="BC46" s="2" t="s">
        <v>72</v>
      </c>
      <c r="BD46" s="2" t="s">
        <v>72</v>
      </c>
      <c r="BE46" s="2" t="s">
        <v>70</v>
      </c>
      <c r="BF46" s="2">
        <f t="shared" si="8"/>
        <v>1</v>
      </c>
      <c r="BG46" s="2" t="s">
        <v>70</v>
      </c>
      <c r="BH46" s="2">
        <f t="shared" si="9"/>
        <v>1</v>
      </c>
      <c r="BI46" s="2" t="s">
        <v>70</v>
      </c>
      <c r="BJ46" s="2" t="s">
        <v>70</v>
      </c>
      <c r="BK46" s="2" t="s">
        <v>67</v>
      </c>
      <c r="BL46" s="2" t="s">
        <v>70</v>
      </c>
      <c r="BM46" s="2" t="s">
        <v>72</v>
      </c>
      <c r="BN46" s="2" t="s">
        <v>232</v>
      </c>
      <c r="BO46" s="2">
        <f t="shared" si="10"/>
        <v>0.6</v>
      </c>
      <c r="BP46" s="2" t="str">
        <f t="shared" si="11"/>
        <v>.</v>
      </c>
      <c r="BQ46" s="2" t="s">
        <v>55</v>
      </c>
      <c r="BR46" s="2"/>
      <c r="BS46" s="2"/>
      <c r="BT46" s="2"/>
      <c r="BU46" s="2"/>
      <c r="BV46" s="2"/>
      <c r="BW46" s="2"/>
      <c r="BX46" s="2"/>
      <c r="BY46" s="2"/>
      <c r="BZ46" s="2"/>
      <c r="CA46" s="2"/>
      <c r="CB46" s="2"/>
      <c r="CC46" s="2"/>
      <c r="CD46" s="2"/>
      <c r="CE46" s="2"/>
      <c r="CF46" s="2"/>
      <c r="CG46" s="2"/>
      <c r="CH46" s="2"/>
      <c r="CI46" s="2"/>
      <c r="CJ46" s="2"/>
      <c r="CK46" s="2"/>
      <c r="CL46" s="2"/>
    </row>
    <row r="47" spans="1:90" ht="15.75" customHeight="1" x14ac:dyDescent="0.2">
      <c r="A47" s="2" t="s">
        <v>295</v>
      </c>
      <c r="B47" s="2">
        <v>67</v>
      </c>
      <c r="C47" s="2">
        <v>32</v>
      </c>
      <c r="D47" s="2">
        <v>35</v>
      </c>
      <c r="E47" s="2">
        <v>32</v>
      </c>
      <c r="F47" s="2">
        <v>35</v>
      </c>
      <c r="G47" s="39" t="s">
        <v>489</v>
      </c>
      <c r="H47" s="2" t="s">
        <v>76</v>
      </c>
      <c r="I47" s="2" t="s">
        <v>56</v>
      </c>
      <c r="J47" s="2" t="s">
        <v>77</v>
      </c>
      <c r="K47" s="2" t="s">
        <v>116</v>
      </c>
      <c r="L47" s="2" t="s">
        <v>123</v>
      </c>
      <c r="M47" s="39" t="s">
        <v>559</v>
      </c>
      <c r="N47" s="2" t="s">
        <v>80</v>
      </c>
      <c r="O47" s="2">
        <f t="shared" si="0"/>
        <v>1</v>
      </c>
      <c r="P47" s="39" t="s">
        <v>560</v>
      </c>
      <c r="Q47" s="2" t="s">
        <v>82</v>
      </c>
      <c r="R47" s="2" t="s">
        <v>222</v>
      </c>
      <c r="S47" s="2" t="s">
        <v>84</v>
      </c>
      <c r="T47" s="2">
        <v>1</v>
      </c>
      <c r="U47" s="2" t="s">
        <v>85</v>
      </c>
      <c r="V47" s="2" t="s">
        <v>62</v>
      </c>
      <c r="W47" s="2" t="s">
        <v>63</v>
      </c>
      <c r="X47" s="2">
        <f t="shared" si="1"/>
        <v>1</v>
      </c>
      <c r="Y47" s="2" t="s">
        <v>64</v>
      </c>
      <c r="Z47" s="2" t="s">
        <v>65</v>
      </c>
      <c r="AA47" s="2" t="s">
        <v>86</v>
      </c>
      <c r="AB47" s="2" t="s">
        <v>64</v>
      </c>
      <c r="AC47" s="2" t="s">
        <v>64</v>
      </c>
      <c r="AD47" s="2" t="s">
        <v>64</v>
      </c>
      <c r="AE47" s="2" t="s">
        <v>64</v>
      </c>
      <c r="AF47" s="4">
        <v>-0.31900000000000001</v>
      </c>
      <c r="AG47" s="2">
        <f>B47/(C47*D47)+AF47^2/(2*B47)</f>
        <v>6.0580839019189765E-2</v>
      </c>
      <c r="AH47" s="2">
        <v>6.0580839019189765E-2</v>
      </c>
      <c r="AI47" s="2" t="s">
        <v>712</v>
      </c>
      <c r="AJ47" s="2" t="s">
        <v>100</v>
      </c>
      <c r="AK47" s="2" t="s">
        <v>67</v>
      </c>
      <c r="AL47" s="2">
        <f t="shared" si="2"/>
        <v>1</v>
      </c>
      <c r="AM47" s="2" t="s">
        <v>55</v>
      </c>
      <c r="AN47" s="2" t="s">
        <v>70</v>
      </c>
      <c r="AO47" s="2">
        <f t="shared" si="3"/>
        <v>0</v>
      </c>
      <c r="AP47" s="39" t="s">
        <v>713</v>
      </c>
      <c r="AQ47" s="2" t="s">
        <v>70</v>
      </c>
      <c r="AR47" s="2" t="s">
        <v>67</v>
      </c>
      <c r="AS47" s="2" t="s">
        <v>67</v>
      </c>
      <c r="AT47" s="2">
        <f t="shared" si="4"/>
        <v>0</v>
      </c>
      <c r="AU47" s="2" t="s">
        <v>70</v>
      </c>
      <c r="AV47" s="2">
        <f t="shared" si="5"/>
        <v>1</v>
      </c>
      <c r="AW47" s="2" t="s">
        <v>67</v>
      </c>
      <c r="AX47" s="2">
        <f t="shared" si="6"/>
        <v>0</v>
      </c>
      <c r="AY47" s="2" t="s">
        <v>67</v>
      </c>
      <c r="AZ47" s="2" t="s">
        <v>67</v>
      </c>
      <c r="BA47" s="2">
        <f t="shared" si="7"/>
        <v>0</v>
      </c>
      <c r="BB47" s="2" t="s">
        <v>72</v>
      </c>
      <c r="BC47" s="2" t="s">
        <v>72</v>
      </c>
      <c r="BD47" s="2" t="s">
        <v>70</v>
      </c>
      <c r="BE47" s="2" t="s">
        <v>70</v>
      </c>
      <c r="BF47" s="2">
        <f t="shared" si="8"/>
        <v>1</v>
      </c>
      <c r="BG47" s="2" t="s">
        <v>67</v>
      </c>
      <c r="BH47" s="2">
        <f t="shared" si="9"/>
        <v>0</v>
      </c>
      <c r="BI47" s="2" t="s">
        <v>70</v>
      </c>
      <c r="BJ47" s="2" t="s">
        <v>67</v>
      </c>
      <c r="BK47" s="2" t="s">
        <v>70</v>
      </c>
      <c r="BL47" s="2" t="s">
        <v>70</v>
      </c>
      <c r="BM47" s="2" t="s">
        <v>70</v>
      </c>
      <c r="BN47" s="2" t="s">
        <v>296</v>
      </c>
      <c r="BO47" s="2">
        <f t="shared" si="10"/>
        <v>0.5</v>
      </c>
      <c r="BP47" s="2" t="str">
        <f t="shared" si="11"/>
        <v>.</v>
      </c>
      <c r="BQ47" s="2" t="s">
        <v>55</v>
      </c>
      <c r="BR47" s="2" t="s">
        <v>308</v>
      </c>
      <c r="BS47" s="2"/>
      <c r="BT47" s="2"/>
      <c r="BU47" s="2"/>
      <c r="BV47" s="2"/>
      <c r="BW47" s="2"/>
      <c r="BX47" s="2"/>
      <c r="BY47" s="2"/>
      <c r="BZ47" s="2"/>
      <c r="CA47" s="2"/>
      <c r="CB47" s="2"/>
      <c r="CC47" s="2"/>
      <c r="CD47" s="2"/>
      <c r="CE47" s="2"/>
      <c r="CF47" s="2"/>
      <c r="CG47" s="2"/>
      <c r="CH47" s="2"/>
      <c r="CI47" s="2"/>
      <c r="CJ47" s="2"/>
      <c r="CK47" s="2"/>
      <c r="CL47" s="2"/>
    </row>
    <row r="48" spans="1:90" ht="15.75" customHeight="1" x14ac:dyDescent="0.2">
      <c r="A48" s="2" t="s">
        <v>297</v>
      </c>
      <c r="B48" s="2">
        <v>307</v>
      </c>
      <c r="C48" s="2">
        <v>68</v>
      </c>
      <c r="D48" s="2">
        <v>239</v>
      </c>
      <c r="E48" s="2">
        <v>68</v>
      </c>
      <c r="F48" s="2">
        <v>239</v>
      </c>
      <c r="G48" s="21" t="s">
        <v>298</v>
      </c>
      <c r="H48" s="2" t="s">
        <v>76</v>
      </c>
      <c r="I48" s="2" t="s">
        <v>56</v>
      </c>
      <c r="J48" s="2" t="s">
        <v>77</v>
      </c>
      <c r="K48" s="2" t="s">
        <v>116</v>
      </c>
      <c r="L48" s="2" t="s">
        <v>57</v>
      </c>
      <c r="M48" s="39" t="s">
        <v>561</v>
      </c>
      <c r="N48" s="2" t="s">
        <v>58</v>
      </c>
      <c r="O48" s="2">
        <f t="shared" si="0"/>
        <v>0</v>
      </c>
      <c r="P48" s="39" t="s">
        <v>562</v>
      </c>
      <c r="Q48" s="2" t="s">
        <v>58</v>
      </c>
      <c r="R48" s="2" t="s">
        <v>107</v>
      </c>
      <c r="S48" s="2" t="s">
        <v>55</v>
      </c>
      <c r="T48" s="2">
        <v>1</v>
      </c>
      <c r="U48" s="2" t="s">
        <v>85</v>
      </c>
      <c r="V48" s="2" t="s">
        <v>62</v>
      </c>
      <c r="W48" s="2" t="s">
        <v>64</v>
      </c>
      <c r="X48" s="2">
        <f t="shared" si="1"/>
        <v>0</v>
      </c>
      <c r="Y48" s="2" t="s">
        <v>55</v>
      </c>
      <c r="Z48" s="2" t="s">
        <v>65</v>
      </c>
      <c r="AA48" s="2" t="s">
        <v>134</v>
      </c>
      <c r="AB48" s="2" t="s">
        <v>64</v>
      </c>
      <c r="AC48" s="2" t="s">
        <v>64</v>
      </c>
      <c r="AD48" s="2" t="s">
        <v>64</v>
      </c>
      <c r="AE48" s="2" t="s">
        <v>64</v>
      </c>
      <c r="AF48" s="2">
        <v>0.21740000000000001</v>
      </c>
      <c r="AG48" s="2">
        <v>1.9E-2</v>
      </c>
      <c r="AH48" s="2">
        <v>0.10493846153846155</v>
      </c>
      <c r="AI48" s="2" t="s">
        <v>299</v>
      </c>
      <c r="AJ48" s="2" t="s">
        <v>100</v>
      </c>
      <c r="AK48" s="2" t="s">
        <v>67</v>
      </c>
      <c r="AL48" s="2">
        <f t="shared" si="2"/>
        <v>1</v>
      </c>
      <c r="AM48" s="2" t="s">
        <v>55</v>
      </c>
      <c r="AN48" s="2" t="s">
        <v>70</v>
      </c>
      <c r="AO48" s="2">
        <f t="shared" si="3"/>
        <v>0</v>
      </c>
      <c r="AP48" s="39" t="s">
        <v>715</v>
      </c>
      <c r="AQ48" s="2" t="s">
        <v>67</v>
      </c>
      <c r="AR48" s="2" t="s">
        <v>67</v>
      </c>
      <c r="AS48" s="2" t="s">
        <v>70</v>
      </c>
      <c r="AT48" s="2">
        <f t="shared" si="4"/>
        <v>1</v>
      </c>
      <c r="AU48" s="2" t="s">
        <v>126</v>
      </c>
      <c r="AV48" s="2">
        <f t="shared" si="5"/>
        <v>0</v>
      </c>
      <c r="AW48" s="2" t="s">
        <v>67</v>
      </c>
      <c r="AX48" s="2">
        <f t="shared" si="6"/>
        <v>0</v>
      </c>
      <c r="AY48" s="2" t="s">
        <v>70</v>
      </c>
      <c r="AZ48" s="2" t="s">
        <v>67</v>
      </c>
      <c r="BA48" s="2">
        <f t="shared" si="7"/>
        <v>0</v>
      </c>
      <c r="BB48" s="2" t="s">
        <v>72</v>
      </c>
      <c r="BC48" s="2" t="s">
        <v>72</v>
      </c>
      <c r="BD48" s="2" t="s">
        <v>72</v>
      </c>
      <c r="BE48" s="2" t="s">
        <v>70</v>
      </c>
      <c r="BF48" s="2">
        <f t="shared" si="8"/>
        <v>1</v>
      </c>
      <c r="BG48" s="2" t="s">
        <v>70</v>
      </c>
      <c r="BH48" s="2">
        <f t="shared" si="9"/>
        <v>1</v>
      </c>
      <c r="BI48" s="2" t="s">
        <v>72</v>
      </c>
      <c r="BJ48" s="2" t="s">
        <v>70</v>
      </c>
      <c r="BK48" s="2" t="s">
        <v>70</v>
      </c>
      <c r="BL48" s="2" t="s">
        <v>70</v>
      </c>
      <c r="BM48" s="2" t="s">
        <v>70</v>
      </c>
      <c r="BN48" s="2" t="s">
        <v>300</v>
      </c>
      <c r="BO48" s="2">
        <f t="shared" si="10"/>
        <v>0.4</v>
      </c>
      <c r="BP48" s="2" t="str">
        <f t="shared" si="11"/>
        <v>.</v>
      </c>
      <c r="BQ48" s="2" t="s">
        <v>55</v>
      </c>
      <c r="BR48" s="2" t="s">
        <v>763</v>
      </c>
      <c r="BS48" s="2"/>
      <c r="BT48" s="2"/>
      <c r="BU48" s="2"/>
      <c r="BV48" s="2"/>
      <c r="BW48" s="2"/>
      <c r="BX48" s="2"/>
      <c r="BY48" s="2"/>
      <c r="BZ48" s="2"/>
      <c r="CA48" s="2"/>
      <c r="CB48" s="2"/>
      <c r="CC48" s="2"/>
      <c r="CD48" s="2"/>
      <c r="CE48" s="2"/>
      <c r="CF48" s="2"/>
      <c r="CG48" s="2"/>
      <c r="CH48" s="2"/>
      <c r="CI48" s="2"/>
      <c r="CJ48" s="2"/>
      <c r="CK48" s="2"/>
      <c r="CL48" s="2"/>
    </row>
    <row r="49" spans="1:90" ht="15.75" customHeight="1" x14ac:dyDescent="0.2">
      <c r="A49" s="6" t="s">
        <v>301</v>
      </c>
      <c r="B49" s="2">
        <v>48</v>
      </c>
      <c r="C49" s="2">
        <v>20</v>
      </c>
      <c r="D49" s="2">
        <v>28</v>
      </c>
      <c r="E49" s="2">
        <v>20</v>
      </c>
      <c r="F49" s="2">
        <v>28</v>
      </c>
      <c r="G49" s="39" t="s">
        <v>490</v>
      </c>
      <c r="H49" s="2" t="s">
        <v>76</v>
      </c>
      <c r="I49" s="2" t="s">
        <v>56</v>
      </c>
      <c r="J49" s="2" t="s">
        <v>77</v>
      </c>
      <c r="K49" s="2" t="s">
        <v>78</v>
      </c>
      <c r="L49" s="2" t="s">
        <v>57</v>
      </c>
      <c r="M49" s="39" t="s">
        <v>563</v>
      </c>
      <c r="N49" s="2" t="s">
        <v>80</v>
      </c>
      <c r="O49" s="2">
        <f t="shared" si="0"/>
        <v>1</v>
      </c>
      <c r="P49" s="39" t="s">
        <v>564</v>
      </c>
      <c r="Q49" s="2" t="s">
        <v>58</v>
      </c>
      <c r="R49" s="2" t="s">
        <v>222</v>
      </c>
      <c r="S49" s="2" t="s">
        <v>84</v>
      </c>
      <c r="T49" s="2">
        <v>4</v>
      </c>
      <c r="U49" s="2" t="s">
        <v>85</v>
      </c>
      <c r="V49" s="2" t="s">
        <v>62</v>
      </c>
      <c r="W49" s="2" t="s">
        <v>63</v>
      </c>
      <c r="X49" s="2">
        <f t="shared" si="1"/>
        <v>1</v>
      </c>
      <c r="Y49" s="2" t="s">
        <v>64</v>
      </c>
      <c r="Z49" s="2" t="s">
        <v>302</v>
      </c>
      <c r="AA49" s="2" t="s">
        <v>66</v>
      </c>
      <c r="AB49" s="2" t="s">
        <v>64</v>
      </c>
      <c r="AC49" s="2" t="s">
        <v>64</v>
      </c>
      <c r="AD49" s="2" t="s">
        <v>64</v>
      </c>
      <c r="AE49" s="2" t="s">
        <v>64</v>
      </c>
      <c r="AF49" s="2">
        <v>0.1026</v>
      </c>
      <c r="AG49" s="2">
        <v>8.5800000000000001E-2</v>
      </c>
      <c r="AH49" s="2">
        <v>8.5800000000000001E-2</v>
      </c>
      <c r="AI49" s="2" t="s">
        <v>303</v>
      </c>
      <c r="AJ49" s="2" t="s">
        <v>67</v>
      </c>
      <c r="AK49" s="2" t="s">
        <v>67</v>
      </c>
      <c r="AL49" s="2">
        <f t="shared" si="2"/>
        <v>1</v>
      </c>
      <c r="AM49" s="2" t="s">
        <v>55</v>
      </c>
      <c r="AN49" s="2" t="s">
        <v>70</v>
      </c>
      <c r="AO49" s="2">
        <f t="shared" si="3"/>
        <v>0</v>
      </c>
      <c r="AP49" s="39" t="s">
        <v>565</v>
      </c>
      <c r="AQ49" s="2" t="s">
        <v>233</v>
      </c>
      <c r="AR49" s="2" t="s">
        <v>67</v>
      </c>
      <c r="AS49" s="2" t="s">
        <v>67</v>
      </c>
      <c r="AT49" s="2">
        <f t="shared" si="4"/>
        <v>0</v>
      </c>
      <c r="AU49" s="2" t="s">
        <v>70</v>
      </c>
      <c r="AV49" s="2">
        <f t="shared" si="5"/>
        <v>1</v>
      </c>
      <c r="AW49" s="2" t="s">
        <v>67</v>
      </c>
      <c r="AX49" s="2">
        <f t="shared" si="6"/>
        <v>0</v>
      </c>
      <c r="AY49" s="2" t="s">
        <v>70</v>
      </c>
      <c r="AZ49" s="2" t="s">
        <v>67</v>
      </c>
      <c r="BA49" s="2">
        <f t="shared" si="7"/>
        <v>0</v>
      </c>
      <c r="BB49" s="2" t="s">
        <v>72</v>
      </c>
      <c r="BC49" s="2" t="s">
        <v>72</v>
      </c>
      <c r="BD49" s="2" t="s">
        <v>67</v>
      </c>
      <c r="BE49" s="2" t="s">
        <v>70</v>
      </c>
      <c r="BF49" s="2">
        <f t="shared" si="8"/>
        <v>1</v>
      </c>
      <c r="BG49" s="2" t="s">
        <v>70</v>
      </c>
      <c r="BH49" s="2">
        <f t="shared" si="9"/>
        <v>1</v>
      </c>
      <c r="BI49" s="2" t="s">
        <v>72</v>
      </c>
      <c r="BJ49" s="2" t="s">
        <v>70</v>
      </c>
      <c r="BK49" s="2" t="s">
        <v>70</v>
      </c>
      <c r="BL49" s="2" t="s">
        <v>70</v>
      </c>
      <c r="BM49" s="7" t="s">
        <v>70</v>
      </c>
      <c r="BN49" s="2" t="s">
        <v>300</v>
      </c>
      <c r="BO49" s="2">
        <f t="shared" si="10"/>
        <v>0.6</v>
      </c>
      <c r="BP49" s="2" t="str">
        <f t="shared" si="11"/>
        <v>.</v>
      </c>
      <c r="BQ49" s="2" t="s">
        <v>55</v>
      </c>
      <c r="BR49" s="2" t="s">
        <v>308</v>
      </c>
      <c r="BS49" s="2"/>
      <c r="BT49" s="2"/>
      <c r="BU49" s="2"/>
      <c r="BV49" s="2"/>
      <c r="BW49" s="2"/>
      <c r="BX49" s="2"/>
      <c r="BY49" s="2"/>
      <c r="BZ49" s="2"/>
      <c r="CA49" s="2"/>
      <c r="CB49" s="2"/>
      <c r="CC49" s="2"/>
      <c r="CD49" s="2"/>
      <c r="CE49" s="2"/>
      <c r="CF49" s="2"/>
      <c r="CG49" s="2"/>
      <c r="CH49" s="2"/>
      <c r="CI49" s="2"/>
      <c r="CJ49" s="2"/>
      <c r="CK49" s="2"/>
      <c r="CL49" s="2"/>
    </row>
    <row r="50" spans="1:90" ht="15.75" customHeight="1" x14ac:dyDescent="0.2">
      <c r="A50" s="6" t="s">
        <v>304</v>
      </c>
      <c r="B50" s="2">
        <v>155</v>
      </c>
      <c r="C50" s="2">
        <v>99</v>
      </c>
      <c r="D50" s="2">
        <v>56</v>
      </c>
      <c r="E50" s="2">
        <v>99</v>
      </c>
      <c r="F50" s="2">
        <v>56</v>
      </c>
      <c r="G50" s="21" t="s">
        <v>305</v>
      </c>
      <c r="H50" s="2" t="s">
        <v>76</v>
      </c>
      <c r="I50" s="2" t="s">
        <v>56</v>
      </c>
      <c r="J50" s="2" t="s">
        <v>77</v>
      </c>
      <c r="K50" s="2" t="s">
        <v>125</v>
      </c>
      <c r="L50" s="2" t="s">
        <v>57</v>
      </c>
      <c r="M50" s="39" t="s">
        <v>566</v>
      </c>
      <c r="N50" s="2" t="s">
        <v>58</v>
      </c>
      <c r="O50" s="2">
        <f t="shared" si="0"/>
        <v>0</v>
      </c>
      <c r="P50" s="39" t="s">
        <v>567</v>
      </c>
      <c r="Q50" s="2" t="s">
        <v>82</v>
      </c>
      <c r="R50" s="2" t="s">
        <v>83</v>
      </c>
      <c r="S50" s="2" t="s">
        <v>306</v>
      </c>
      <c r="T50" s="2">
        <v>4</v>
      </c>
      <c r="U50" s="2" t="s">
        <v>61</v>
      </c>
      <c r="V50" s="2" t="s">
        <v>62</v>
      </c>
      <c r="W50" s="2" t="s">
        <v>64</v>
      </c>
      <c r="X50" s="2">
        <f t="shared" si="1"/>
        <v>0</v>
      </c>
      <c r="Y50" s="2" t="s">
        <v>55</v>
      </c>
      <c r="Z50" s="2" t="s">
        <v>65</v>
      </c>
      <c r="AA50" s="2" t="s">
        <v>66</v>
      </c>
      <c r="AB50" s="2" t="s">
        <v>64</v>
      </c>
      <c r="AC50" s="2" t="s">
        <v>63</v>
      </c>
      <c r="AD50" s="2" t="s">
        <v>63</v>
      </c>
      <c r="AE50" s="2" t="s">
        <v>64</v>
      </c>
      <c r="AF50" s="2">
        <v>0.48520000000000002</v>
      </c>
      <c r="AG50" s="2">
        <v>2.87E-2</v>
      </c>
      <c r="AH50" s="2">
        <v>9.7101666666666669E-2</v>
      </c>
      <c r="AI50" s="2" t="s">
        <v>69</v>
      </c>
      <c r="AJ50" s="2" t="s">
        <v>67</v>
      </c>
      <c r="AK50" s="2" t="s">
        <v>67</v>
      </c>
      <c r="AL50" s="2">
        <f t="shared" si="2"/>
        <v>1</v>
      </c>
      <c r="AM50" s="2" t="s">
        <v>55</v>
      </c>
      <c r="AN50" s="2" t="s">
        <v>70</v>
      </c>
      <c r="AO50" s="2">
        <f t="shared" si="3"/>
        <v>0</v>
      </c>
      <c r="AP50" s="39" t="s">
        <v>568</v>
      </c>
      <c r="AQ50" s="2" t="s">
        <v>233</v>
      </c>
      <c r="AR50" s="2" t="s">
        <v>70</v>
      </c>
      <c r="AS50" s="2" t="s">
        <v>67</v>
      </c>
      <c r="AT50" s="2">
        <f t="shared" si="4"/>
        <v>0</v>
      </c>
      <c r="AU50" s="2" t="s">
        <v>126</v>
      </c>
      <c r="AV50" s="2">
        <f t="shared" si="5"/>
        <v>0</v>
      </c>
      <c r="AW50" s="2" t="s">
        <v>67</v>
      </c>
      <c r="AX50" s="2">
        <f t="shared" si="6"/>
        <v>0</v>
      </c>
      <c r="AY50" s="2" t="s">
        <v>70</v>
      </c>
      <c r="AZ50" s="2" t="s">
        <v>67</v>
      </c>
      <c r="BA50" s="2">
        <f t="shared" si="7"/>
        <v>0</v>
      </c>
      <c r="BB50" s="2" t="s">
        <v>72</v>
      </c>
      <c r="BC50" s="2" t="s">
        <v>72</v>
      </c>
      <c r="BD50" s="2" t="s">
        <v>72</v>
      </c>
      <c r="BE50" s="2" t="s">
        <v>70</v>
      </c>
      <c r="BF50" s="2">
        <f t="shared" si="8"/>
        <v>1</v>
      </c>
      <c r="BG50" s="2" t="s">
        <v>70</v>
      </c>
      <c r="BH50" s="2">
        <f t="shared" si="9"/>
        <v>1</v>
      </c>
      <c r="BI50" s="2" t="s">
        <v>70</v>
      </c>
      <c r="BJ50" s="2" t="s">
        <v>70</v>
      </c>
      <c r="BK50" s="2" t="s">
        <v>70</v>
      </c>
      <c r="BL50" s="2" t="s">
        <v>70</v>
      </c>
      <c r="BM50" s="2" t="s">
        <v>70</v>
      </c>
      <c r="BN50" s="2" t="s">
        <v>307</v>
      </c>
      <c r="BO50" s="2">
        <f t="shared" si="10"/>
        <v>0.3</v>
      </c>
      <c r="BP50" s="2" t="str">
        <f t="shared" si="11"/>
        <v>.</v>
      </c>
      <c r="BQ50" s="2" t="s">
        <v>55</v>
      </c>
      <c r="BR50" s="2" t="s">
        <v>763</v>
      </c>
      <c r="BS50" s="2"/>
      <c r="BT50" s="2"/>
      <c r="BU50" s="2"/>
      <c r="BV50" s="2"/>
      <c r="BW50" s="2"/>
      <c r="BX50" s="2"/>
      <c r="BY50" s="2"/>
      <c r="BZ50" s="2"/>
      <c r="CA50" s="2"/>
      <c r="CB50" s="2"/>
      <c r="CC50" s="2"/>
      <c r="CD50" s="2"/>
      <c r="CE50" s="2"/>
      <c r="CF50" s="2"/>
      <c r="CG50" s="2"/>
      <c r="CH50" s="2"/>
      <c r="CI50" s="2"/>
      <c r="CJ50" s="2"/>
      <c r="CK50" s="2"/>
      <c r="CL50" s="2"/>
    </row>
    <row r="51" spans="1:90" ht="15.75" customHeight="1" x14ac:dyDescent="0.2">
      <c r="A51" s="7" t="s">
        <v>309</v>
      </c>
      <c r="B51" s="2">
        <v>475</v>
      </c>
      <c r="C51" s="2">
        <v>339</v>
      </c>
      <c r="D51" s="2">
        <v>136</v>
      </c>
      <c r="E51" s="2">
        <v>339</v>
      </c>
      <c r="F51" s="2">
        <v>136</v>
      </c>
      <c r="G51" s="21" t="s">
        <v>310</v>
      </c>
      <c r="H51" s="2" t="s">
        <v>76</v>
      </c>
      <c r="I51" s="2" t="s">
        <v>56</v>
      </c>
      <c r="J51" s="2" t="s">
        <v>77</v>
      </c>
      <c r="K51" s="2" t="s">
        <v>116</v>
      </c>
      <c r="L51" s="2" t="s">
        <v>123</v>
      </c>
      <c r="M51" s="39" t="s">
        <v>171</v>
      </c>
      <c r="N51" s="2" t="s">
        <v>58</v>
      </c>
      <c r="O51" s="2">
        <f t="shared" si="0"/>
        <v>0</v>
      </c>
      <c r="P51" s="21" t="s">
        <v>311</v>
      </c>
      <c r="Q51" s="2" t="s">
        <v>82</v>
      </c>
      <c r="R51" s="2" t="s">
        <v>83</v>
      </c>
      <c r="S51" s="2" t="s">
        <v>160</v>
      </c>
      <c r="T51" s="2">
        <v>1</v>
      </c>
      <c r="U51" s="2" t="s">
        <v>85</v>
      </c>
      <c r="V51" s="2" t="s">
        <v>62</v>
      </c>
      <c r="W51" s="2" t="s">
        <v>64</v>
      </c>
      <c r="X51" s="2">
        <f t="shared" si="1"/>
        <v>0</v>
      </c>
      <c r="Y51" s="2" t="s">
        <v>55</v>
      </c>
      <c r="Z51" s="2" t="s">
        <v>65</v>
      </c>
      <c r="AA51" s="2" t="s">
        <v>86</v>
      </c>
      <c r="AB51" s="2" t="s">
        <v>64</v>
      </c>
      <c r="AC51" s="2" t="s">
        <v>64</v>
      </c>
      <c r="AD51" s="2" t="s">
        <v>64</v>
      </c>
      <c r="AE51" s="2" t="s">
        <v>64</v>
      </c>
      <c r="AF51" s="2">
        <v>-6.8699999999999997E-2</v>
      </c>
      <c r="AG51" s="2">
        <v>1.03E-2</v>
      </c>
      <c r="AH51" s="2">
        <v>4.7379999999999999E-2</v>
      </c>
      <c r="AI51" s="2" t="s">
        <v>312</v>
      </c>
      <c r="AJ51" s="2" t="s">
        <v>70</v>
      </c>
      <c r="AK51" s="2" t="s">
        <v>67</v>
      </c>
      <c r="AL51" s="2">
        <f t="shared" si="2"/>
        <v>1</v>
      </c>
      <c r="AM51" s="2" t="s">
        <v>55</v>
      </c>
      <c r="AN51" s="2" t="s">
        <v>70</v>
      </c>
      <c r="AO51" s="2">
        <f t="shared" si="3"/>
        <v>0</v>
      </c>
      <c r="AP51" s="39" t="s">
        <v>717</v>
      </c>
      <c r="AQ51" s="2" t="s">
        <v>233</v>
      </c>
      <c r="AR51" s="2" t="s">
        <v>67</v>
      </c>
      <c r="AS51" s="2" t="s">
        <v>67</v>
      </c>
      <c r="AT51" s="2">
        <f t="shared" si="4"/>
        <v>0</v>
      </c>
      <c r="AU51" s="2" t="s">
        <v>101</v>
      </c>
      <c r="AV51" s="2">
        <f t="shared" si="5"/>
        <v>0</v>
      </c>
      <c r="AW51" s="2" t="s">
        <v>67</v>
      </c>
      <c r="AX51" s="2">
        <f t="shared" si="6"/>
        <v>0</v>
      </c>
      <c r="AY51" s="2" t="s">
        <v>70</v>
      </c>
      <c r="AZ51" s="2" t="s">
        <v>67</v>
      </c>
      <c r="BA51" s="2">
        <f t="shared" si="7"/>
        <v>0</v>
      </c>
      <c r="BB51" s="2" t="s">
        <v>72</v>
      </c>
      <c r="BC51" s="2" t="s">
        <v>72</v>
      </c>
      <c r="BD51" s="2" t="s">
        <v>72</v>
      </c>
      <c r="BE51" s="2" t="s">
        <v>70</v>
      </c>
      <c r="BF51" s="2">
        <f t="shared" si="8"/>
        <v>1</v>
      </c>
      <c r="BG51" s="2" t="s">
        <v>70</v>
      </c>
      <c r="BH51" s="2">
        <f t="shared" si="9"/>
        <v>1</v>
      </c>
      <c r="BI51" s="2" t="s">
        <v>72</v>
      </c>
      <c r="BJ51" s="2" t="s">
        <v>70</v>
      </c>
      <c r="BK51" s="2" t="s">
        <v>70</v>
      </c>
      <c r="BL51" s="2" t="s">
        <v>70</v>
      </c>
      <c r="BM51" s="2" t="s">
        <v>70</v>
      </c>
      <c r="BN51" s="2" t="s">
        <v>313</v>
      </c>
      <c r="BO51" s="2">
        <f t="shared" si="10"/>
        <v>0.3</v>
      </c>
      <c r="BP51" s="2" t="str">
        <f t="shared" si="11"/>
        <v>.</v>
      </c>
      <c r="BQ51" s="2" t="s">
        <v>55</v>
      </c>
      <c r="BR51" s="2" t="s">
        <v>766</v>
      </c>
      <c r="BS51" s="2"/>
      <c r="BT51" s="2"/>
      <c r="BU51" s="2"/>
      <c r="BV51" s="2"/>
      <c r="BW51" s="2"/>
      <c r="BX51" s="2"/>
      <c r="BY51" s="2"/>
      <c r="BZ51" s="2"/>
      <c r="CA51" s="2"/>
      <c r="CB51" s="2"/>
      <c r="CC51" s="2"/>
      <c r="CD51" s="2"/>
      <c r="CE51" s="2"/>
      <c r="CF51" s="2"/>
      <c r="CG51" s="2"/>
      <c r="CH51" s="2"/>
      <c r="CI51" s="2"/>
      <c r="CJ51" s="2"/>
      <c r="CK51" s="2"/>
      <c r="CL51" s="2"/>
    </row>
    <row r="52" spans="1:90" ht="15.75" customHeight="1" x14ac:dyDescent="0.2">
      <c r="A52" s="7" t="s">
        <v>314</v>
      </c>
      <c r="B52" s="2">
        <v>55</v>
      </c>
      <c r="C52" s="2">
        <v>26</v>
      </c>
      <c r="D52" s="2">
        <v>29</v>
      </c>
      <c r="E52" s="2">
        <v>26</v>
      </c>
      <c r="F52" s="2">
        <v>29</v>
      </c>
      <c r="G52" s="39" t="s">
        <v>491</v>
      </c>
      <c r="H52" s="2" t="s">
        <v>122</v>
      </c>
      <c r="I52" s="2" t="s">
        <v>315</v>
      </c>
      <c r="J52" s="2" t="s">
        <v>106</v>
      </c>
      <c r="K52" s="2" t="s">
        <v>78</v>
      </c>
      <c r="L52" s="2" t="s">
        <v>57</v>
      </c>
      <c r="M52" s="39" t="s">
        <v>569</v>
      </c>
      <c r="N52" s="2" t="s">
        <v>80</v>
      </c>
      <c r="O52" s="2">
        <f t="shared" si="0"/>
        <v>1</v>
      </c>
      <c r="P52" s="39" t="s">
        <v>570</v>
      </c>
      <c r="Q52" s="2" t="s">
        <v>82</v>
      </c>
      <c r="R52" s="2" t="s">
        <v>83</v>
      </c>
      <c r="S52" s="2" t="s">
        <v>160</v>
      </c>
      <c r="T52" s="2">
        <v>5</v>
      </c>
      <c r="U52" s="2" t="s">
        <v>85</v>
      </c>
      <c r="V52" s="2" t="s">
        <v>62</v>
      </c>
      <c r="W52" s="2" t="s">
        <v>63</v>
      </c>
      <c r="X52" s="2">
        <f t="shared" si="1"/>
        <v>1</v>
      </c>
      <c r="Y52" s="2" t="s">
        <v>64</v>
      </c>
      <c r="Z52" s="2" t="s">
        <v>316</v>
      </c>
      <c r="AA52" s="2" t="s">
        <v>86</v>
      </c>
      <c r="AB52" s="2" t="s">
        <v>64</v>
      </c>
      <c r="AC52" s="2" t="s">
        <v>63</v>
      </c>
      <c r="AD52" s="2" t="s">
        <v>64</v>
      </c>
      <c r="AE52" s="2" t="s">
        <v>64</v>
      </c>
      <c r="AF52" s="4">
        <v>-8.5365899999999995E-2</v>
      </c>
      <c r="AG52" s="2">
        <f>B52/(C52*D52)+AF52^2/(2*B52)</f>
        <v>7.301054559934457E-2</v>
      </c>
      <c r="AH52" s="2">
        <v>0.21903163679803372</v>
      </c>
      <c r="AI52" s="2" t="s">
        <v>673</v>
      </c>
      <c r="AJ52" s="2" t="s">
        <v>100</v>
      </c>
      <c r="AK52" s="2" t="s">
        <v>70</v>
      </c>
      <c r="AL52" s="2">
        <f t="shared" si="2"/>
        <v>0</v>
      </c>
      <c r="AM52" s="39" t="s">
        <v>572</v>
      </c>
      <c r="AN52" s="2" t="s">
        <v>70</v>
      </c>
      <c r="AO52" s="2">
        <f t="shared" si="3"/>
        <v>0</v>
      </c>
      <c r="AP52" s="39" t="s">
        <v>571</v>
      </c>
      <c r="AQ52" s="2" t="s">
        <v>70</v>
      </c>
      <c r="AR52" s="2" t="s">
        <v>67</v>
      </c>
      <c r="AS52" s="2" t="s">
        <v>67</v>
      </c>
      <c r="AT52" s="2">
        <f t="shared" si="4"/>
        <v>0</v>
      </c>
      <c r="AU52" s="2" t="s">
        <v>126</v>
      </c>
      <c r="AV52" s="2">
        <f t="shared" si="5"/>
        <v>0</v>
      </c>
      <c r="AW52" s="2" t="s">
        <v>67</v>
      </c>
      <c r="AX52" s="2">
        <f t="shared" si="6"/>
        <v>0</v>
      </c>
      <c r="AY52" s="2" t="s">
        <v>70</v>
      </c>
      <c r="AZ52" s="2" t="s">
        <v>67</v>
      </c>
      <c r="BA52" s="2">
        <f t="shared" si="7"/>
        <v>0</v>
      </c>
      <c r="BB52" s="2" t="s">
        <v>72</v>
      </c>
      <c r="BC52" s="2" t="s">
        <v>72</v>
      </c>
      <c r="BD52" s="2" t="s">
        <v>67</v>
      </c>
      <c r="BE52" s="2" t="s">
        <v>70</v>
      </c>
      <c r="BF52" s="2">
        <f t="shared" si="8"/>
        <v>1</v>
      </c>
      <c r="BG52" s="2" t="s">
        <v>70</v>
      </c>
      <c r="BH52" s="2">
        <f t="shared" si="9"/>
        <v>1</v>
      </c>
      <c r="BI52" s="2" t="s">
        <v>70</v>
      </c>
      <c r="BJ52" s="2" t="s">
        <v>70</v>
      </c>
      <c r="BK52" s="2" t="s">
        <v>70</v>
      </c>
      <c r="BL52" s="2" t="s">
        <v>70</v>
      </c>
      <c r="BM52" s="2" t="s">
        <v>70</v>
      </c>
      <c r="BN52" s="2" t="s">
        <v>317</v>
      </c>
      <c r="BO52" s="2">
        <f t="shared" si="10"/>
        <v>0.4</v>
      </c>
      <c r="BP52" s="2" t="str">
        <f t="shared" si="11"/>
        <v>.</v>
      </c>
      <c r="BQ52" s="2" t="s">
        <v>55</v>
      </c>
      <c r="BR52" s="2" t="s">
        <v>767</v>
      </c>
      <c r="BS52" s="2"/>
      <c r="BT52" s="2"/>
      <c r="BU52" s="2"/>
      <c r="BV52" s="2"/>
      <c r="BW52" s="2"/>
      <c r="BX52" s="2"/>
      <c r="BY52" s="2"/>
      <c r="BZ52" s="2"/>
      <c r="CA52" s="2"/>
      <c r="CB52" s="2"/>
      <c r="CC52" s="2"/>
      <c r="CD52" s="2"/>
      <c r="CE52" s="2"/>
      <c r="CF52" s="2"/>
      <c r="CG52" s="2"/>
      <c r="CH52" s="2"/>
      <c r="CI52" s="2"/>
      <c r="CJ52" s="2"/>
      <c r="CK52" s="2"/>
      <c r="CL52" s="2"/>
    </row>
    <row r="53" spans="1:90" ht="15.75" customHeight="1" x14ac:dyDescent="0.2">
      <c r="A53" s="2" t="s">
        <v>454</v>
      </c>
      <c r="B53" s="2">
        <v>42611</v>
      </c>
      <c r="C53" s="2">
        <v>15136</v>
      </c>
      <c r="D53" s="2">
        <v>27475</v>
      </c>
      <c r="E53" s="2">
        <v>30271.644786557463</v>
      </c>
      <c r="F53" s="2">
        <v>54949.355213442541</v>
      </c>
      <c r="G53" s="39" t="s">
        <v>742</v>
      </c>
      <c r="H53" s="2" t="s">
        <v>105</v>
      </c>
      <c r="I53" s="2" t="s">
        <v>319</v>
      </c>
      <c r="J53" s="2" t="s">
        <v>106</v>
      </c>
      <c r="K53" s="2" t="s">
        <v>55</v>
      </c>
      <c r="L53" s="2" t="s">
        <v>57</v>
      </c>
      <c r="M53" s="39" t="s">
        <v>390</v>
      </c>
      <c r="N53" s="2" t="s">
        <v>58</v>
      </c>
      <c r="O53" s="2">
        <f t="shared" si="0"/>
        <v>0</v>
      </c>
      <c r="P53" s="21" t="s">
        <v>320</v>
      </c>
      <c r="Q53" s="2" t="s">
        <v>82</v>
      </c>
      <c r="R53" s="2" t="s">
        <v>83</v>
      </c>
      <c r="S53" s="2" t="s">
        <v>160</v>
      </c>
      <c r="T53" s="2">
        <v>1</v>
      </c>
      <c r="U53" s="2" t="s">
        <v>85</v>
      </c>
      <c r="V53" s="2" t="s">
        <v>62</v>
      </c>
      <c r="W53" s="2" t="s">
        <v>64</v>
      </c>
      <c r="X53" s="2">
        <f t="shared" si="1"/>
        <v>0</v>
      </c>
      <c r="Y53" s="2" t="s">
        <v>55</v>
      </c>
      <c r="Z53" s="2" t="s">
        <v>65</v>
      </c>
      <c r="AA53" s="2" t="s">
        <v>99</v>
      </c>
      <c r="AB53" s="2" t="s">
        <v>64</v>
      </c>
      <c r="AC53" s="2" t="s">
        <v>64</v>
      </c>
      <c r="AD53" s="2" t="s">
        <v>440</v>
      </c>
      <c r="AE53" s="2" t="s">
        <v>64</v>
      </c>
      <c r="AF53" s="2">
        <v>1.989788E-2</v>
      </c>
      <c r="AG53" s="2">
        <f>(E53+F53)/(E53*F53)+AF53^2/(2*(E53+F53))</f>
        <v>5.1235112889134116E-5</v>
      </c>
      <c r="AH53" s="2">
        <v>7.2537034589716738E-4</v>
      </c>
      <c r="AI53" s="2" t="s">
        <v>69</v>
      </c>
      <c r="AJ53" s="2" t="s">
        <v>67</v>
      </c>
      <c r="AK53" s="2" t="s">
        <v>67</v>
      </c>
      <c r="AL53" s="2">
        <f t="shared" si="2"/>
        <v>1</v>
      </c>
      <c r="AM53" s="2" t="s">
        <v>55</v>
      </c>
      <c r="AN53" s="2" t="s">
        <v>70</v>
      </c>
      <c r="AO53" s="2">
        <f t="shared" si="3"/>
        <v>0</v>
      </c>
      <c r="AP53" s="39" t="s">
        <v>573</v>
      </c>
      <c r="AQ53" s="2" t="s">
        <v>233</v>
      </c>
      <c r="AR53" s="2" t="s">
        <v>67</v>
      </c>
      <c r="AS53" s="2" t="s">
        <v>67</v>
      </c>
      <c r="AT53" s="2">
        <f t="shared" si="4"/>
        <v>0</v>
      </c>
      <c r="AU53" s="2" t="s">
        <v>126</v>
      </c>
      <c r="AV53" s="2">
        <f t="shared" si="5"/>
        <v>0</v>
      </c>
      <c r="AW53" s="2" t="s">
        <v>67</v>
      </c>
      <c r="AX53" s="2">
        <f t="shared" si="6"/>
        <v>0</v>
      </c>
      <c r="AY53" s="2" t="s">
        <v>67</v>
      </c>
      <c r="AZ53" s="2" t="s">
        <v>67</v>
      </c>
      <c r="BA53" s="2">
        <f t="shared" si="7"/>
        <v>0</v>
      </c>
      <c r="BB53" s="2" t="s">
        <v>72</v>
      </c>
      <c r="BC53" s="2" t="s">
        <v>72</v>
      </c>
      <c r="BD53" s="2" t="s">
        <v>67</v>
      </c>
      <c r="BE53" s="2" t="s">
        <v>70</v>
      </c>
      <c r="BF53" s="2">
        <f t="shared" si="8"/>
        <v>1</v>
      </c>
      <c r="BG53" s="2" t="s">
        <v>70</v>
      </c>
      <c r="BH53" s="2">
        <f t="shared" si="9"/>
        <v>1</v>
      </c>
      <c r="BI53" s="2" t="s">
        <v>72</v>
      </c>
      <c r="BJ53" s="2" t="s">
        <v>70</v>
      </c>
      <c r="BK53" s="2" t="s">
        <v>70</v>
      </c>
      <c r="BL53" s="2" t="s">
        <v>70</v>
      </c>
      <c r="BM53" s="2" t="s">
        <v>70</v>
      </c>
      <c r="BN53" s="2" t="s">
        <v>69</v>
      </c>
      <c r="BO53" s="2">
        <f t="shared" si="10"/>
        <v>0.3</v>
      </c>
      <c r="BP53" s="2" t="str">
        <f t="shared" si="11"/>
        <v>.</v>
      </c>
      <c r="BQ53" s="2" t="s">
        <v>55</v>
      </c>
      <c r="BR53" s="2" t="s">
        <v>759</v>
      </c>
      <c r="BS53" s="2"/>
      <c r="BT53" s="2"/>
      <c r="BU53" s="2"/>
      <c r="BV53" s="2"/>
      <c r="BW53" s="2"/>
      <c r="BX53" s="2"/>
      <c r="BY53" s="2"/>
      <c r="BZ53" s="2"/>
      <c r="CA53" s="2"/>
      <c r="CB53" s="2"/>
      <c r="CC53" s="2"/>
      <c r="CD53" s="2"/>
      <c r="CE53" s="2"/>
      <c r="CF53" s="2"/>
      <c r="CG53" s="2"/>
      <c r="CH53" s="2"/>
      <c r="CI53" s="2"/>
      <c r="CJ53" s="2"/>
      <c r="CK53" s="2"/>
      <c r="CL53" s="2"/>
    </row>
    <row r="54" spans="1:90" ht="15.75" customHeight="1" x14ac:dyDescent="0.2">
      <c r="A54" s="2" t="s">
        <v>322</v>
      </c>
      <c r="B54" s="2">
        <v>797</v>
      </c>
      <c r="C54" s="2">
        <v>399</v>
      </c>
      <c r="D54" s="2">
        <v>398</v>
      </c>
      <c r="E54" s="2">
        <v>399</v>
      </c>
      <c r="F54" s="2">
        <v>398</v>
      </c>
      <c r="G54" s="21" t="s">
        <v>323</v>
      </c>
      <c r="H54" s="2" t="s">
        <v>324</v>
      </c>
      <c r="I54" s="2" t="s">
        <v>56</v>
      </c>
      <c r="J54" s="2" t="s">
        <v>106</v>
      </c>
      <c r="K54" s="2" t="s">
        <v>116</v>
      </c>
      <c r="L54" s="2" t="s">
        <v>57</v>
      </c>
      <c r="M54" s="21" t="s">
        <v>325</v>
      </c>
      <c r="N54" s="2" t="s">
        <v>80</v>
      </c>
      <c r="O54" s="2">
        <f t="shared" si="0"/>
        <v>1</v>
      </c>
      <c r="P54" s="39" t="s">
        <v>574</v>
      </c>
      <c r="Q54" s="2" t="s">
        <v>82</v>
      </c>
      <c r="R54" s="2" t="s">
        <v>107</v>
      </c>
      <c r="S54" s="2" t="s">
        <v>55</v>
      </c>
      <c r="T54" s="2">
        <v>1</v>
      </c>
      <c r="U54" s="2" t="s">
        <v>85</v>
      </c>
      <c r="V54" s="2" t="s">
        <v>62</v>
      </c>
      <c r="W54" s="2" t="s">
        <v>63</v>
      </c>
      <c r="X54" s="2">
        <f t="shared" si="1"/>
        <v>1</v>
      </c>
      <c r="Y54" s="2" t="s">
        <v>326</v>
      </c>
      <c r="Z54" s="2" t="s">
        <v>65</v>
      </c>
      <c r="AA54" s="2" t="s">
        <v>86</v>
      </c>
      <c r="AB54" s="2" t="s">
        <v>64</v>
      </c>
      <c r="AC54" s="2" t="s">
        <v>63</v>
      </c>
      <c r="AD54" s="2" t="s">
        <v>64</v>
      </c>
      <c r="AE54" s="2" t="s">
        <v>64</v>
      </c>
      <c r="AF54" s="2">
        <v>-1.15E-2</v>
      </c>
      <c r="AG54" s="2">
        <v>5.0000000000000001E-3</v>
      </c>
      <c r="AH54" s="2">
        <v>5.0000000000000001E-3</v>
      </c>
      <c r="AI54" s="2" t="s">
        <v>327</v>
      </c>
      <c r="AJ54" s="2" t="s">
        <v>70</v>
      </c>
      <c r="AK54" s="2" t="s">
        <v>70</v>
      </c>
      <c r="AL54" s="2">
        <f t="shared" si="2"/>
        <v>0</v>
      </c>
      <c r="AM54" s="39" t="s">
        <v>719</v>
      </c>
      <c r="AN54" s="2" t="s">
        <v>70</v>
      </c>
      <c r="AO54" s="2">
        <f t="shared" si="3"/>
        <v>0</v>
      </c>
      <c r="AP54" s="42" t="s">
        <v>720</v>
      </c>
      <c r="AQ54" s="2" t="s">
        <v>70</v>
      </c>
      <c r="AR54" s="2" t="s">
        <v>67</v>
      </c>
      <c r="AS54" s="2" t="s">
        <v>67</v>
      </c>
      <c r="AT54" s="2">
        <f t="shared" si="4"/>
        <v>0</v>
      </c>
      <c r="AU54" s="2" t="s">
        <v>70</v>
      </c>
      <c r="AV54" s="2">
        <f t="shared" si="5"/>
        <v>1</v>
      </c>
      <c r="AW54" s="2" t="s">
        <v>70</v>
      </c>
      <c r="AX54" s="2">
        <f t="shared" si="6"/>
        <v>1</v>
      </c>
      <c r="AY54" s="2" t="s">
        <v>67</v>
      </c>
      <c r="AZ54" s="2" t="s">
        <v>67</v>
      </c>
      <c r="BA54" s="2">
        <f t="shared" si="7"/>
        <v>0</v>
      </c>
      <c r="BB54" s="2" t="s">
        <v>72</v>
      </c>
      <c r="BC54" s="2" t="s">
        <v>72</v>
      </c>
      <c r="BD54" s="2" t="s">
        <v>67</v>
      </c>
      <c r="BE54" s="2" t="s">
        <v>67</v>
      </c>
      <c r="BF54" s="2">
        <f t="shared" si="8"/>
        <v>0</v>
      </c>
      <c r="BG54" s="2" t="s">
        <v>70</v>
      </c>
      <c r="BH54" s="2">
        <f t="shared" si="9"/>
        <v>1</v>
      </c>
      <c r="BI54" s="2" t="s">
        <v>70</v>
      </c>
      <c r="BJ54" s="2" t="s">
        <v>70</v>
      </c>
      <c r="BK54" s="2" t="s">
        <v>67</v>
      </c>
      <c r="BL54" s="2" t="s">
        <v>70</v>
      </c>
      <c r="BM54" s="2" t="s">
        <v>70</v>
      </c>
      <c r="BN54" s="2" t="s">
        <v>328</v>
      </c>
      <c r="BO54" s="2">
        <f t="shared" si="10"/>
        <v>0.5</v>
      </c>
      <c r="BP54" s="2" t="str">
        <f t="shared" si="11"/>
        <v>.</v>
      </c>
      <c r="BQ54" s="2" t="s">
        <v>55</v>
      </c>
      <c r="BR54" s="2" t="s">
        <v>308</v>
      </c>
      <c r="BS54" s="2"/>
      <c r="BT54" s="2"/>
      <c r="BU54" s="2"/>
      <c r="BV54" s="2"/>
      <c r="BW54" s="2"/>
      <c r="BX54" s="2"/>
      <c r="BY54" s="2"/>
      <c r="BZ54" s="2"/>
      <c r="CA54" s="2"/>
      <c r="CB54" s="2"/>
      <c r="CC54" s="2"/>
      <c r="CD54" s="2"/>
      <c r="CE54" s="2"/>
      <c r="CF54" s="2"/>
      <c r="CG54" s="2"/>
      <c r="CH54" s="2"/>
      <c r="CI54" s="2"/>
      <c r="CJ54" s="2"/>
      <c r="CK54" s="2"/>
      <c r="CL54" s="2"/>
    </row>
    <row r="55" spans="1:90" ht="15.75" customHeight="1" x14ac:dyDescent="0.2">
      <c r="A55" s="6" t="s">
        <v>329</v>
      </c>
      <c r="B55" s="2">
        <v>117</v>
      </c>
      <c r="C55" s="2">
        <v>52</v>
      </c>
      <c r="D55" s="2">
        <v>65</v>
      </c>
      <c r="E55" s="2">
        <v>52</v>
      </c>
      <c r="F55" s="2">
        <v>65</v>
      </c>
      <c r="G55" s="39" t="s">
        <v>721</v>
      </c>
      <c r="H55" s="2" t="s">
        <v>93</v>
      </c>
      <c r="I55" s="2" t="s">
        <v>56</v>
      </c>
      <c r="J55" s="2" t="s">
        <v>94</v>
      </c>
      <c r="K55" s="2" t="s">
        <v>78</v>
      </c>
      <c r="L55" s="2" t="s">
        <v>57</v>
      </c>
      <c r="M55" s="39" t="s">
        <v>561</v>
      </c>
      <c r="N55" s="2" t="s">
        <v>58</v>
      </c>
      <c r="O55" s="2">
        <f t="shared" si="0"/>
        <v>0</v>
      </c>
      <c r="P55" s="39" t="s">
        <v>577</v>
      </c>
      <c r="Q55" s="2" t="s">
        <v>82</v>
      </c>
      <c r="R55" s="2" t="s">
        <v>83</v>
      </c>
      <c r="S55" s="2" t="s">
        <v>160</v>
      </c>
      <c r="T55" s="2">
        <v>44</v>
      </c>
      <c r="U55" s="2" t="s">
        <v>61</v>
      </c>
      <c r="V55" s="2" t="s">
        <v>62</v>
      </c>
      <c r="W55" s="2" t="s">
        <v>64</v>
      </c>
      <c r="X55" s="2">
        <f t="shared" si="1"/>
        <v>0</v>
      </c>
      <c r="Y55" s="2" t="s">
        <v>55</v>
      </c>
      <c r="Z55" s="2" t="s">
        <v>65</v>
      </c>
      <c r="AA55" s="2" t="s">
        <v>99</v>
      </c>
      <c r="AB55" s="2" t="s">
        <v>64</v>
      </c>
      <c r="AC55" s="2" t="s">
        <v>64</v>
      </c>
      <c r="AD55" s="2" t="s">
        <v>63</v>
      </c>
      <c r="AE55" s="2" t="s">
        <v>63</v>
      </c>
      <c r="AF55" s="4">
        <v>0.3614</v>
      </c>
      <c r="AG55" s="2">
        <v>1.0699999999999999E-2</v>
      </c>
      <c r="AH55" s="2">
        <v>1.0699999999999999E-2</v>
      </c>
      <c r="AI55" s="2" t="s">
        <v>330</v>
      </c>
      <c r="AJ55" s="2" t="s">
        <v>100</v>
      </c>
      <c r="AK55" s="2" t="s">
        <v>67</v>
      </c>
      <c r="AL55" s="2">
        <f t="shared" si="2"/>
        <v>1</v>
      </c>
      <c r="AM55" s="2" t="s">
        <v>55</v>
      </c>
      <c r="AN55" s="2" t="s">
        <v>70</v>
      </c>
      <c r="AO55" s="2">
        <f t="shared" si="3"/>
        <v>0</v>
      </c>
      <c r="AP55" s="39" t="s">
        <v>579</v>
      </c>
      <c r="AQ55" s="2" t="s">
        <v>70</v>
      </c>
      <c r="AR55" s="2" t="s">
        <v>67</v>
      </c>
      <c r="AS55" s="2" t="s">
        <v>67</v>
      </c>
      <c r="AT55" s="2">
        <f t="shared" si="4"/>
        <v>0</v>
      </c>
      <c r="AU55" s="2" t="s">
        <v>331</v>
      </c>
      <c r="AV55" s="2">
        <v>1</v>
      </c>
      <c r="AW55" s="2" t="s">
        <v>67</v>
      </c>
      <c r="AX55" s="2">
        <f t="shared" si="6"/>
        <v>0</v>
      </c>
      <c r="AY55" s="2" t="s">
        <v>67</v>
      </c>
      <c r="AZ55" s="2" t="s">
        <v>67</v>
      </c>
      <c r="BA55" s="2">
        <f t="shared" si="7"/>
        <v>0</v>
      </c>
      <c r="BB55" s="2" t="s">
        <v>72</v>
      </c>
      <c r="BC55" s="2" t="s">
        <v>72</v>
      </c>
      <c r="BD55" s="2" t="s">
        <v>72</v>
      </c>
      <c r="BE55" s="2" t="s">
        <v>70</v>
      </c>
      <c r="BF55" s="2">
        <f t="shared" si="8"/>
        <v>1</v>
      </c>
      <c r="BG55" s="2" t="s">
        <v>70</v>
      </c>
      <c r="BH55" s="2">
        <f t="shared" si="9"/>
        <v>1</v>
      </c>
      <c r="BI55" s="2" t="s">
        <v>72</v>
      </c>
      <c r="BJ55" s="2" t="s">
        <v>70</v>
      </c>
      <c r="BK55" s="2" t="s">
        <v>67</v>
      </c>
      <c r="BL55" s="2" t="s">
        <v>70</v>
      </c>
      <c r="BM55" s="2" t="s">
        <v>70</v>
      </c>
      <c r="BN55" s="2" t="s">
        <v>332</v>
      </c>
      <c r="BO55" s="2">
        <f t="shared" si="10"/>
        <v>0.4</v>
      </c>
      <c r="BP55" s="2" t="str">
        <f t="shared" si="11"/>
        <v>.</v>
      </c>
      <c r="BQ55" s="2" t="s">
        <v>55</v>
      </c>
      <c r="BR55" s="2" t="s">
        <v>308</v>
      </c>
      <c r="BS55" s="2"/>
      <c r="BT55" s="2"/>
      <c r="BU55" s="2"/>
      <c r="BV55" s="2"/>
      <c r="BW55" s="2"/>
      <c r="BX55" s="2"/>
      <c r="BY55" s="2"/>
      <c r="BZ55" s="2"/>
      <c r="CA55" s="2"/>
      <c r="CB55" s="2"/>
      <c r="CC55" s="2"/>
      <c r="CD55" s="2"/>
      <c r="CE55" s="2"/>
      <c r="CF55" s="2"/>
      <c r="CG55" s="2"/>
      <c r="CH55" s="2"/>
      <c r="CI55" s="2"/>
      <c r="CJ55" s="2"/>
      <c r="CK55" s="2"/>
      <c r="CL55" s="2"/>
    </row>
    <row r="56" spans="1:90" ht="15.75" customHeight="1" x14ac:dyDescent="0.2">
      <c r="A56" s="6" t="s">
        <v>334</v>
      </c>
      <c r="B56" s="2">
        <v>2412</v>
      </c>
      <c r="C56" s="2">
        <v>1206</v>
      </c>
      <c r="D56" s="2">
        <v>1206</v>
      </c>
      <c r="E56" s="2">
        <v>1206</v>
      </c>
      <c r="F56" s="2">
        <v>1206</v>
      </c>
      <c r="G56" s="21" t="s">
        <v>335</v>
      </c>
      <c r="H56" s="2" t="s">
        <v>105</v>
      </c>
      <c r="I56" s="2" t="s">
        <v>336</v>
      </c>
      <c r="J56" s="2" t="s">
        <v>106</v>
      </c>
      <c r="K56" s="2" t="s">
        <v>78</v>
      </c>
      <c r="L56" s="2" t="s">
        <v>123</v>
      </c>
      <c r="M56" s="21" t="s">
        <v>337</v>
      </c>
      <c r="N56" s="2" t="s">
        <v>80</v>
      </c>
      <c r="O56" s="2">
        <f t="shared" si="0"/>
        <v>1</v>
      </c>
      <c r="P56" s="39" t="s">
        <v>580</v>
      </c>
      <c r="Q56" s="2" t="s">
        <v>82</v>
      </c>
      <c r="R56" s="2" t="s">
        <v>83</v>
      </c>
      <c r="S56" s="2" t="s">
        <v>258</v>
      </c>
      <c r="T56" s="2">
        <v>1</v>
      </c>
      <c r="U56" s="2" t="s">
        <v>85</v>
      </c>
      <c r="V56" s="2" t="s">
        <v>73</v>
      </c>
      <c r="W56" s="2" t="s">
        <v>63</v>
      </c>
      <c r="X56" s="2">
        <f t="shared" si="1"/>
        <v>1</v>
      </c>
      <c r="Y56" s="2" t="s">
        <v>326</v>
      </c>
      <c r="Z56" s="2" t="s">
        <v>65</v>
      </c>
      <c r="AA56" s="2" t="s">
        <v>134</v>
      </c>
      <c r="AB56" s="2" t="s">
        <v>64</v>
      </c>
      <c r="AC56" s="2" t="s">
        <v>64</v>
      </c>
      <c r="AD56" s="2" t="s">
        <v>64</v>
      </c>
      <c r="AE56" s="2" t="s">
        <v>64</v>
      </c>
      <c r="AF56" s="2">
        <v>4.9700000000000001E-2</v>
      </c>
      <c r="AG56" s="2">
        <f>B56/(C56*D56)+AF56^2/(2*B56)</f>
        <v>1.6588868345771145E-3</v>
      </c>
      <c r="AH56" s="2">
        <v>1.6588868345771145E-3</v>
      </c>
      <c r="AI56" s="2" t="s">
        <v>186</v>
      </c>
      <c r="AJ56" s="2" t="s">
        <v>70</v>
      </c>
      <c r="AK56" s="2" t="s">
        <v>67</v>
      </c>
      <c r="AL56" s="2">
        <f t="shared" si="2"/>
        <v>1</v>
      </c>
      <c r="AM56" s="2" t="s">
        <v>55</v>
      </c>
      <c r="AN56" s="2" t="s">
        <v>67</v>
      </c>
      <c r="AO56" s="2">
        <f t="shared" si="3"/>
        <v>1</v>
      </c>
      <c r="AP56" s="21" t="s">
        <v>55</v>
      </c>
      <c r="AQ56" s="2" t="s">
        <v>233</v>
      </c>
      <c r="AR56" s="2" t="s">
        <v>67</v>
      </c>
      <c r="AS56" s="2" t="s">
        <v>70</v>
      </c>
      <c r="AT56" s="2">
        <f t="shared" si="4"/>
        <v>1</v>
      </c>
      <c r="AU56" s="2" t="s">
        <v>331</v>
      </c>
      <c r="AV56" s="2">
        <v>1</v>
      </c>
      <c r="AW56" s="2" t="s">
        <v>67</v>
      </c>
      <c r="AX56" s="2">
        <f t="shared" si="6"/>
        <v>0</v>
      </c>
      <c r="AY56" s="2" t="s">
        <v>67</v>
      </c>
      <c r="AZ56" s="2" t="s">
        <v>70</v>
      </c>
      <c r="BA56" s="2">
        <f t="shared" si="7"/>
        <v>1</v>
      </c>
      <c r="BB56" s="2" t="s">
        <v>70</v>
      </c>
      <c r="BC56" s="2" t="s">
        <v>67</v>
      </c>
      <c r="BD56" s="2" t="s">
        <v>67</v>
      </c>
      <c r="BE56" s="2" t="s">
        <v>67</v>
      </c>
      <c r="BF56" s="2">
        <f t="shared" si="8"/>
        <v>0</v>
      </c>
      <c r="BG56" s="2" t="s">
        <v>70</v>
      </c>
      <c r="BH56" s="2">
        <f t="shared" si="9"/>
        <v>1</v>
      </c>
      <c r="BI56" s="2" t="s">
        <v>70</v>
      </c>
      <c r="BJ56" s="2" t="s">
        <v>70</v>
      </c>
      <c r="BK56" s="2" t="s">
        <v>70</v>
      </c>
      <c r="BL56" s="2" t="s">
        <v>70</v>
      </c>
      <c r="BM56" s="2" t="s">
        <v>70</v>
      </c>
      <c r="BN56" s="2" t="s">
        <v>338</v>
      </c>
      <c r="BO56" s="2">
        <f t="shared" si="10"/>
        <v>0.8</v>
      </c>
      <c r="BP56" s="2" t="str">
        <f t="shared" si="11"/>
        <v>.</v>
      </c>
      <c r="BQ56" s="2" t="s">
        <v>55</v>
      </c>
      <c r="BR56" s="2"/>
      <c r="BS56" s="2"/>
      <c r="BT56" s="2"/>
      <c r="BU56" s="2"/>
      <c r="BV56" s="2"/>
      <c r="BW56" s="2"/>
      <c r="BX56" s="2"/>
      <c r="BY56" s="2"/>
      <c r="BZ56" s="2"/>
      <c r="CA56" s="2"/>
      <c r="CB56" s="2"/>
      <c r="CC56" s="2"/>
      <c r="CD56" s="2"/>
      <c r="CE56" s="2"/>
      <c r="CF56" s="2"/>
      <c r="CG56" s="2"/>
      <c r="CH56" s="2"/>
      <c r="CI56" s="2"/>
      <c r="CJ56" s="2"/>
      <c r="CK56" s="2"/>
      <c r="CL56" s="2"/>
    </row>
    <row r="57" spans="1:90" ht="15.75" customHeight="1" x14ac:dyDescent="0.2">
      <c r="A57" s="6" t="s">
        <v>339</v>
      </c>
      <c r="B57" s="2">
        <v>96</v>
      </c>
      <c r="C57" s="2">
        <v>46</v>
      </c>
      <c r="D57" s="2">
        <v>50</v>
      </c>
      <c r="E57" s="2">
        <v>46</v>
      </c>
      <c r="F57" s="2">
        <v>50</v>
      </c>
      <c r="G57" s="21" t="s">
        <v>340</v>
      </c>
      <c r="H57" s="2" t="s">
        <v>76</v>
      </c>
      <c r="I57" s="2" t="s">
        <v>341</v>
      </c>
      <c r="J57" s="2" t="s">
        <v>77</v>
      </c>
      <c r="K57" s="2" t="s">
        <v>78</v>
      </c>
      <c r="L57" s="2" t="s">
        <v>57</v>
      </c>
      <c r="M57" s="39" t="s">
        <v>561</v>
      </c>
      <c r="N57" s="2" t="s">
        <v>58</v>
      </c>
      <c r="O57" s="2">
        <f t="shared" si="0"/>
        <v>0</v>
      </c>
      <c r="P57" s="39" t="s">
        <v>581</v>
      </c>
      <c r="Q57" s="2" t="s">
        <v>58</v>
      </c>
      <c r="R57" s="2" t="s">
        <v>83</v>
      </c>
      <c r="S57" s="2" t="s">
        <v>160</v>
      </c>
      <c r="T57" s="2">
        <v>12</v>
      </c>
      <c r="U57" s="2" t="s">
        <v>61</v>
      </c>
      <c r="V57" s="2" t="s">
        <v>62</v>
      </c>
      <c r="W57" s="2" t="s">
        <v>64</v>
      </c>
      <c r="X57" s="2">
        <f t="shared" si="1"/>
        <v>0</v>
      </c>
      <c r="Y57" s="2" t="s">
        <v>55</v>
      </c>
      <c r="Z57" s="2" t="s">
        <v>65</v>
      </c>
      <c r="AA57" s="2" t="s">
        <v>66</v>
      </c>
      <c r="AB57" s="2" t="s">
        <v>64</v>
      </c>
      <c r="AC57" s="2" t="s">
        <v>63</v>
      </c>
      <c r="AD57" s="2" t="s">
        <v>63</v>
      </c>
      <c r="AE57" s="2" t="s">
        <v>64</v>
      </c>
      <c r="AF57" s="2">
        <v>0.48599999999999999</v>
      </c>
      <c r="AG57" s="2">
        <v>4.2969E-2</v>
      </c>
      <c r="AH57" s="2">
        <v>0.24062639999999999</v>
      </c>
      <c r="AI57" s="2" t="s">
        <v>342</v>
      </c>
      <c r="AJ57" s="2" t="s">
        <v>67</v>
      </c>
      <c r="AK57" s="2" t="s">
        <v>67</v>
      </c>
      <c r="AL57" s="2">
        <f t="shared" si="2"/>
        <v>1</v>
      </c>
      <c r="AM57" s="2" t="s">
        <v>55</v>
      </c>
      <c r="AN57" s="2" t="s">
        <v>70</v>
      </c>
      <c r="AO57" s="2">
        <f t="shared" si="3"/>
        <v>0</v>
      </c>
      <c r="AP57" s="39" t="s">
        <v>582</v>
      </c>
      <c r="AQ57" s="2" t="s">
        <v>233</v>
      </c>
      <c r="AR57" s="2" t="s">
        <v>67</v>
      </c>
      <c r="AS57" s="2" t="s">
        <v>67</v>
      </c>
      <c r="AT57" s="2">
        <f t="shared" si="4"/>
        <v>0</v>
      </c>
      <c r="AU57" s="2" t="s">
        <v>126</v>
      </c>
      <c r="AV57" s="2">
        <f t="shared" si="5"/>
        <v>0</v>
      </c>
      <c r="AW57" s="2" t="s">
        <v>67</v>
      </c>
      <c r="AX57" s="2">
        <f t="shared" si="6"/>
        <v>0</v>
      </c>
      <c r="AY57" s="2" t="s">
        <v>67</v>
      </c>
      <c r="AZ57" s="2" t="s">
        <v>67</v>
      </c>
      <c r="BA57" s="2">
        <f t="shared" si="7"/>
        <v>0</v>
      </c>
      <c r="BB57" s="2" t="s">
        <v>72</v>
      </c>
      <c r="BC57" s="2" t="s">
        <v>72</v>
      </c>
      <c r="BD57" s="2" t="s">
        <v>72</v>
      </c>
      <c r="BE57" s="2" t="s">
        <v>70</v>
      </c>
      <c r="BF57" s="2">
        <f t="shared" si="8"/>
        <v>1</v>
      </c>
      <c r="BG57" s="2" t="s">
        <v>70</v>
      </c>
      <c r="BH57" s="2">
        <f t="shared" si="9"/>
        <v>1</v>
      </c>
      <c r="BI57" s="2" t="s">
        <v>72</v>
      </c>
      <c r="BJ57" s="2" t="s">
        <v>67</v>
      </c>
      <c r="BK57" s="2" t="s">
        <v>67</v>
      </c>
      <c r="BL57" s="2" t="s">
        <v>70</v>
      </c>
      <c r="BM57" s="2" t="s">
        <v>70</v>
      </c>
      <c r="BN57" s="2" t="s">
        <v>722</v>
      </c>
      <c r="BO57" s="2">
        <f t="shared" si="10"/>
        <v>0.3</v>
      </c>
      <c r="BP57" s="2" t="str">
        <f t="shared" si="11"/>
        <v>.</v>
      </c>
      <c r="BQ57" s="2" t="s">
        <v>55</v>
      </c>
      <c r="BR57" s="2" t="s">
        <v>763</v>
      </c>
      <c r="BS57" s="2"/>
      <c r="BT57" s="2"/>
      <c r="BU57" s="2"/>
      <c r="BV57" s="2"/>
      <c r="BW57" s="2"/>
      <c r="BX57" s="2"/>
      <c r="BY57" s="2"/>
      <c r="BZ57" s="2"/>
      <c r="CA57" s="2"/>
      <c r="CB57" s="2"/>
      <c r="CC57" s="2"/>
      <c r="CD57" s="2"/>
      <c r="CE57" s="2"/>
      <c r="CF57" s="2"/>
      <c r="CG57" s="2"/>
      <c r="CH57" s="2"/>
      <c r="CI57" s="2"/>
      <c r="CJ57" s="2"/>
      <c r="CK57" s="2"/>
      <c r="CL57" s="2"/>
    </row>
    <row r="58" spans="1:90" ht="15.75" customHeight="1" x14ac:dyDescent="0.2">
      <c r="A58" s="6" t="s">
        <v>474</v>
      </c>
      <c r="B58" s="2">
        <v>283</v>
      </c>
      <c r="C58" s="2">
        <v>138</v>
      </c>
      <c r="D58" s="2">
        <v>145</v>
      </c>
      <c r="E58" s="2">
        <v>138</v>
      </c>
      <c r="F58" s="2">
        <v>145</v>
      </c>
      <c r="G58" s="21" t="s">
        <v>344</v>
      </c>
      <c r="H58" s="2" t="s">
        <v>76</v>
      </c>
      <c r="I58" s="2" t="s">
        <v>56</v>
      </c>
      <c r="J58" s="2" t="s">
        <v>77</v>
      </c>
      <c r="K58" s="2" t="s">
        <v>116</v>
      </c>
      <c r="L58" s="2" t="s">
        <v>123</v>
      </c>
      <c r="M58" s="39" t="s">
        <v>583</v>
      </c>
      <c r="N58" s="2" t="s">
        <v>80</v>
      </c>
      <c r="O58" s="2">
        <f t="shared" si="0"/>
        <v>1</v>
      </c>
      <c r="P58" s="39" t="s">
        <v>584</v>
      </c>
      <c r="Q58" s="2" t="s">
        <v>82</v>
      </c>
      <c r="R58" s="2" t="s">
        <v>60</v>
      </c>
      <c r="S58" s="2" t="s">
        <v>55</v>
      </c>
      <c r="T58" s="2">
        <v>1</v>
      </c>
      <c r="U58" s="2" t="s">
        <v>85</v>
      </c>
      <c r="V58" s="2" t="s">
        <v>62</v>
      </c>
      <c r="W58" s="2" t="s">
        <v>63</v>
      </c>
      <c r="X58" s="2">
        <f t="shared" si="1"/>
        <v>1</v>
      </c>
      <c r="Y58" s="2" t="s">
        <v>326</v>
      </c>
      <c r="Z58" s="2" t="s">
        <v>65</v>
      </c>
      <c r="AA58" s="2" t="s">
        <v>66</v>
      </c>
      <c r="AB58" s="2" t="s">
        <v>64</v>
      </c>
      <c r="AC58" s="2" t="s">
        <v>64</v>
      </c>
      <c r="AD58" s="2" t="s">
        <v>64</v>
      </c>
      <c r="AE58" s="2" t="s">
        <v>64</v>
      </c>
      <c r="AF58" s="2">
        <v>-0.1203</v>
      </c>
      <c r="AG58" s="2">
        <v>1.4200000000000001E-2</v>
      </c>
      <c r="AH58" s="6">
        <v>5.8637647058823537E-2</v>
      </c>
      <c r="AI58" s="2" t="s">
        <v>345</v>
      </c>
      <c r="AJ58" s="2" t="s">
        <v>70</v>
      </c>
      <c r="AK58" s="2" t="s">
        <v>67</v>
      </c>
      <c r="AL58" s="2">
        <f t="shared" si="2"/>
        <v>1</v>
      </c>
      <c r="AM58" s="2" t="s">
        <v>55</v>
      </c>
      <c r="AN58" s="2" t="s">
        <v>70</v>
      </c>
      <c r="AO58" s="2">
        <f t="shared" si="3"/>
        <v>0</v>
      </c>
      <c r="AP58" s="39" t="s">
        <v>585</v>
      </c>
      <c r="AQ58" s="2" t="s">
        <v>70</v>
      </c>
      <c r="AR58" s="2" t="s">
        <v>67</v>
      </c>
      <c r="AS58" s="2" t="s">
        <v>67</v>
      </c>
      <c r="AT58" s="2">
        <f t="shared" si="4"/>
        <v>0</v>
      </c>
      <c r="AU58" s="2" t="s">
        <v>126</v>
      </c>
      <c r="AV58" s="2">
        <f t="shared" si="5"/>
        <v>0</v>
      </c>
      <c r="AW58" s="2" t="s">
        <v>67</v>
      </c>
      <c r="AX58" s="2">
        <f t="shared" si="6"/>
        <v>0</v>
      </c>
      <c r="AY58" s="2" t="s">
        <v>70</v>
      </c>
      <c r="AZ58" s="2" t="s">
        <v>67</v>
      </c>
      <c r="BA58" s="2">
        <f t="shared" si="7"/>
        <v>0</v>
      </c>
      <c r="BB58" s="2" t="s">
        <v>72</v>
      </c>
      <c r="BC58" s="2" t="s">
        <v>72</v>
      </c>
      <c r="BD58" s="2" t="s">
        <v>72</v>
      </c>
      <c r="BE58" s="2" t="s">
        <v>70</v>
      </c>
      <c r="BF58" s="2">
        <f t="shared" si="8"/>
        <v>1</v>
      </c>
      <c r="BG58" s="2" t="s">
        <v>70</v>
      </c>
      <c r="BH58" s="2">
        <f t="shared" si="9"/>
        <v>1</v>
      </c>
      <c r="BI58" s="2" t="s">
        <v>67</v>
      </c>
      <c r="BJ58" s="2" t="s">
        <v>67</v>
      </c>
      <c r="BK58" s="2" t="s">
        <v>67</v>
      </c>
      <c r="BL58" s="2" t="s">
        <v>70</v>
      </c>
      <c r="BM58" s="2" t="s">
        <v>70</v>
      </c>
      <c r="BN58" s="2" t="s">
        <v>346</v>
      </c>
      <c r="BO58" s="2">
        <f t="shared" si="10"/>
        <v>0.5</v>
      </c>
      <c r="BP58" s="2" t="str">
        <f t="shared" si="11"/>
        <v>.</v>
      </c>
      <c r="BQ58" s="2" t="s">
        <v>55</v>
      </c>
      <c r="BR58" s="2" t="s">
        <v>768</v>
      </c>
      <c r="BS58" s="2"/>
      <c r="BT58" s="2"/>
      <c r="BU58" s="2"/>
      <c r="BV58" s="2"/>
      <c r="BW58" s="2"/>
      <c r="BX58" s="2"/>
      <c r="BY58" s="2"/>
      <c r="BZ58" s="2"/>
      <c r="CA58" s="2"/>
      <c r="CB58" s="2"/>
      <c r="CC58" s="2"/>
      <c r="CD58" s="2"/>
      <c r="CE58" s="2"/>
      <c r="CF58" s="2"/>
      <c r="CG58" s="2"/>
      <c r="CH58" s="2"/>
      <c r="CI58" s="2"/>
      <c r="CJ58" s="2"/>
      <c r="CK58" s="2"/>
      <c r="CL58" s="2"/>
    </row>
    <row r="59" spans="1:90" ht="15.75" customHeight="1" x14ac:dyDescent="0.2">
      <c r="A59" s="2" t="s">
        <v>455</v>
      </c>
      <c r="B59" s="2">
        <v>180</v>
      </c>
      <c r="C59" s="2">
        <v>90</v>
      </c>
      <c r="D59" s="2">
        <v>90</v>
      </c>
      <c r="E59" s="2">
        <v>92.16669270488174</v>
      </c>
      <c r="F59" s="2">
        <v>92.16669270488174</v>
      </c>
      <c r="G59" s="21" t="s">
        <v>349</v>
      </c>
      <c r="H59" s="2" t="s">
        <v>350</v>
      </c>
      <c r="I59" s="2" t="s">
        <v>169</v>
      </c>
      <c r="J59" s="2" t="s">
        <v>94</v>
      </c>
      <c r="K59" s="2" t="s">
        <v>78</v>
      </c>
      <c r="L59" s="2" t="s">
        <v>123</v>
      </c>
      <c r="M59" s="39" t="s">
        <v>723</v>
      </c>
      <c r="N59" s="2" t="s">
        <v>80</v>
      </c>
      <c r="O59" s="2">
        <f t="shared" si="0"/>
        <v>1</v>
      </c>
      <c r="P59" s="39" t="s">
        <v>586</v>
      </c>
      <c r="Q59" s="2" t="s">
        <v>82</v>
      </c>
      <c r="R59" s="2" t="s">
        <v>83</v>
      </c>
      <c r="S59" s="2" t="s">
        <v>258</v>
      </c>
      <c r="T59" s="2">
        <v>10</v>
      </c>
      <c r="U59" s="2" t="s">
        <v>85</v>
      </c>
      <c r="V59" s="2" t="s">
        <v>108</v>
      </c>
      <c r="W59" s="2" t="s">
        <v>63</v>
      </c>
      <c r="X59" s="2">
        <f t="shared" si="1"/>
        <v>1</v>
      </c>
      <c r="Y59" s="2" t="s">
        <v>63</v>
      </c>
      <c r="Z59" s="2" t="s">
        <v>65</v>
      </c>
      <c r="AA59" s="2" t="s">
        <v>99</v>
      </c>
      <c r="AB59" s="2" t="s">
        <v>64</v>
      </c>
      <c r="AC59" s="2" t="s">
        <v>64</v>
      </c>
      <c r="AD59" s="2" t="s">
        <v>64</v>
      </c>
      <c r="AE59" s="2" t="s">
        <v>64</v>
      </c>
      <c r="AF59" s="4">
        <v>4.612778E-2</v>
      </c>
      <c r="AG59" s="2">
        <f>(E59+F59)/(E59*F59)+AF59^2/(2*(E59+F59))</f>
        <v>2.1705584569771275E-2</v>
      </c>
      <c r="AH59" s="2">
        <v>2.1705584569771275E-2</v>
      </c>
      <c r="AI59" s="2" t="s">
        <v>330</v>
      </c>
      <c r="AJ59" s="2" t="s">
        <v>100</v>
      </c>
      <c r="AK59" s="2" t="s">
        <v>67</v>
      </c>
      <c r="AL59" s="2">
        <f t="shared" si="2"/>
        <v>1</v>
      </c>
      <c r="AM59" s="2" t="s">
        <v>55</v>
      </c>
      <c r="AN59" s="2" t="s">
        <v>70</v>
      </c>
      <c r="AO59" s="2">
        <f t="shared" si="3"/>
        <v>0</v>
      </c>
      <c r="AP59" s="39" t="s">
        <v>587</v>
      </c>
      <c r="AQ59" s="2" t="s">
        <v>70</v>
      </c>
      <c r="AR59" s="2" t="s">
        <v>67</v>
      </c>
      <c r="AS59" s="2" t="s">
        <v>70</v>
      </c>
      <c r="AT59" s="2">
        <f t="shared" si="4"/>
        <v>1</v>
      </c>
      <c r="AU59" s="2" t="s">
        <v>70</v>
      </c>
      <c r="AV59" s="2">
        <f t="shared" si="5"/>
        <v>1</v>
      </c>
      <c r="AW59" s="2" t="s">
        <v>70</v>
      </c>
      <c r="AX59" s="2">
        <f t="shared" si="6"/>
        <v>1</v>
      </c>
      <c r="AY59" s="2" t="s">
        <v>70</v>
      </c>
      <c r="AZ59" s="2" t="s">
        <v>67</v>
      </c>
      <c r="BA59" s="2">
        <f t="shared" si="7"/>
        <v>0</v>
      </c>
      <c r="BB59" s="2" t="s">
        <v>72</v>
      </c>
      <c r="BC59" s="2" t="s">
        <v>72</v>
      </c>
      <c r="BD59" s="2" t="s">
        <v>67</v>
      </c>
      <c r="BE59" s="2" t="s">
        <v>70</v>
      </c>
      <c r="BF59" s="2">
        <f t="shared" si="8"/>
        <v>1</v>
      </c>
      <c r="BG59" s="2" t="s">
        <v>70</v>
      </c>
      <c r="BH59" s="2">
        <f t="shared" si="9"/>
        <v>1</v>
      </c>
      <c r="BI59" s="2" t="s">
        <v>67</v>
      </c>
      <c r="BJ59" s="2" t="s">
        <v>70</v>
      </c>
      <c r="BK59" s="2" t="s">
        <v>70</v>
      </c>
      <c r="BL59" s="2" t="s">
        <v>70</v>
      </c>
      <c r="BM59" s="2" t="s">
        <v>70</v>
      </c>
      <c r="BN59" s="2" t="s">
        <v>351</v>
      </c>
      <c r="BO59" s="2">
        <f t="shared" si="10"/>
        <v>0.8</v>
      </c>
      <c r="BP59" s="2" t="str">
        <f t="shared" si="11"/>
        <v>Yes</v>
      </c>
      <c r="BQ59" s="2" t="s">
        <v>70</v>
      </c>
      <c r="BR59" s="2" t="s">
        <v>760</v>
      </c>
      <c r="BS59" s="2"/>
      <c r="BT59" s="2"/>
      <c r="BU59" s="2"/>
      <c r="BV59" s="2"/>
      <c r="BW59" s="2"/>
      <c r="BX59" s="2"/>
      <c r="BY59" s="2"/>
      <c r="BZ59" s="2"/>
      <c r="CA59" s="2"/>
      <c r="CB59" s="2"/>
      <c r="CC59" s="2"/>
      <c r="CD59" s="2"/>
      <c r="CE59" s="2"/>
      <c r="CF59" s="2"/>
      <c r="CG59" s="2"/>
      <c r="CH59" s="2"/>
      <c r="CI59" s="2"/>
      <c r="CJ59" s="2"/>
      <c r="CK59" s="2"/>
      <c r="CL59" s="2"/>
    </row>
    <row r="60" spans="1:90" ht="15.75" customHeight="1" x14ac:dyDescent="0.2">
      <c r="A60" s="7" t="s">
        <v>353</v>
      </c>
      <c r="B60" s="2">
        <v>241</v>
      </c>
      <c r="C60" s="2">
        <v>112</v>
      </c>
      <c r="D60" s="2">
        <v>129</v>
      </c>
      <c r="E60" s="2">
        <v>112</v>
      </c>
      <c r="F60" s="2">
        <v>129</v>
      </c>
      <c r="G60" s="21" t="s">
        <v>354</v>
      </c>
      <c r="H60" s="2" t="s">
        <v>76</v>
      </c>
      <c r="I60" s="2" t="s">
        <v>56</v>
      </c>
      <c r="J60" s="2" t="s">
        <v>77</v>
      </c>
      <c r="K60" s="2" t="s">
        <v>116</v>
      </c>
      <c r="L60" s="2" t="s">
        <v>57</v>
      </c>
      <c r="M60" s="39" t="s">
        <v>588</v>
      </c>
      <c r="N60" s="2" t="s">
        <v>80</v>
      </c>
      <c r="O60" s="2">
        <f t="shared" si="0"/>
        <v>1</v>
      </c>
      <c r="P60" s="39" t="s">
        <v>589</v>
      </c>
      <c r="Q60" s="2" t="s">
        <v>82</v>
      </c>
      <c r="R60" s="2" t="s">
        <v>107</v>
      </c>
      <c r="S60" s="2" t="s">
        <v>55</v>
      </c>
      <c r="T60" s="2">
        <v>2</v>
      </c>
      <c r="U60" s="2" t="s">
        <v>85</v>
      </c>
      <c r="V60" s="2" t="s">
        <v>108</v>
      </c>
      <c r="W60" s="2" t="s">
        <v>64</v>
      </c>
      <c r="X60" s="2">
        <f t="shared" si="1"/>
        <v>0</v>
      </c>
      <c r="Y60" s="2" t="s">
        <v>55</v>
      </c>
      <c r="Z60" s="2" t="s">
        <v>65</v>
      </c>
      <c r="AA60" s="2" t="s">
        <v>86</v>
      </c>
      <c r="AB60" s="2" t="s">
        <v>64</v>
      </c>
      <c r="AC60" s="2" t="s">
        <v>64</v>
      </c>
      <c r="AD60" s="2" t="s">
        <v>64</v>
      </c>
      <c r="AE60" s="2" t="s">
        <v>64</v>
      </c>
      <c r="AF60" s="2">
        <v>-8.3400000000000002E-2</v>
      </c>
      <c r="AG60" s="2">
        <v>1.67E-2</v>
      </c>
      <c r="AH60" s="2">
        <v>1.67E-2</v>
      </c>
      <c r="AI60" s="2" t="s">
        <v>69</v>
      </c>
      <c r="AJ60" s="2" t="s">
        <v>67</v>
      </c>
      <c r="AK60" s="2" t="s">
        <v>67</v>
      </c>
      <c r="AL60" s="2">
        <f t="shared" si="2"/>
        <v>1</v>
      </c>
      <c r="AM60" s="2" t="s">
        <v>55</v>
      </c>
      <c r="AN60" s="2" t="s">
        <v>71</v>
      </c>
      <c r="AO60" s="2">
        <f t="shared" si="3"/>
        <v>0</v>
      </c>
      <c r="AP60" s="21" t="s">
        <v>71</v>
      </c>
      <c r="AQ60" s="2" t="s">
        <v>70</v>
      </c>
      <c r="AR60" s="2" t="s">
        <v>67</v>
      </c>
      <c r="AS60" s="2" t="s">
        <v>70</v>
      </c>
      <c r="AT60" s="2">
        <f t="shared" si="4"/>
        <v>1</v>
      </c>
      <c r="AU60" s="2" t="s">
        <v>70</v>
      </c>
      <c r="AV60" s="2">
        <f t="shared" si="5"/>
        <v>1</v>
      </c>
      <c r="AW60" s="2" t="s">
        <v>70</v>
      </c>
      <c r="AX60" s="2">
        <f t="shared" si="6"/>
        <v>1</v>
      </c>
      <c r="AY60" s="2" t="s">
        <v>70</v>
      </c>
      <c r="AZ60" s="2" t="s">
        <v>67</v>
      </c>
      <c r="BA60" s="2">
        <f t="shared" si="7"/>
        <v>0</v>
      </c>
      <c r="BB60" s="2" t="s">
        <v>72</v>
      </c>
      <c r="BC60" s="2" t="s">
        <v>72</v>
      </c>
      <c r="BD60" s="2" t="s">
        <v>67</v>
      </c>
      <c r="BE60" s="2" t="s">
        <v>70</v>
      </c>
      <c r="BF60" s="2">
        <f t="shared" si="8"/>
        <v>1</v>
      </c>
      <c r="BG60" s="2" t="s">
        <v>70</v>
      </c>
      <c r="BH60" s="2">
        <f t="shared" si="9"/>
        <v>1</v>
      </c>
      <c r="BI60" s="2" t="s">
        <v>70</v>
      </c>
      <c r="BJ60" s="2" t="s">
        <v>70</v>
      </c>
      <c r="BK60" s="2" t="s">
        <v>70</v>
      </c>
      <c r="BL60" s="2" t="s">
        <v>70</v>
      </c>
      <c r="BM60" s="2" t="s">
        <v>70</v>
      </c>
      <c r="BN60" s="2" t="s">
        <v>69</v>
      </c>
      <c r="BO60" s="2">
        <f t="shared" si="10"/>
        <v>0.7</v>
      </c>
      <c r="BP60" s="2" t="str">
        <f t="shared" si="11"/>
        <v>.</v>
      </c>
      <c r="BQ60" s="2" t="s">
        <v>55</v>
      </c>
      <c r="BR60" s="2"/>
      <c r="BS60" s="2"/>
      <c r="BT60" s="2"/>
      <c r="BU60" s="2"/>
      <c r="BV60" s="2"/>
      <c r="BW60" s="2"/>
      <c r="BX60" s="2"/>
      <c r="BY60" s="2"/>
      <c r="BZ60" s="2"/>
      <c r="CA60" s="2"/>
      <c r="CB60" s="2"/>
      <c r="CC60" s="2"/>
      <c r="CD60" s="2"/>
      <c r="CE60" s="2"/>
      <c r="CF60" s="2"/>
      <c r="CG60" s="2"/>
      <c r="CH60" s="2"/>
      <c r="CI60" s="2"/>
      <c r="CJ60" s="2"/>
      <c r="CK60" s="2"/>
      <c r="CL60" s="2"/>
    </row>
    <row r="61" spans="1:90" ht="15.75" customHeight="1" x14ac:dyDescent="0.2">
      <c r="A61" s="2" t="s">
        <v>355</v>
      </c>
      <c r="B61" s="2">
        <v>30</v>
      </c>
      <c r="C61" s="2">
        <v>18</v>
      </c>
      <c r="D61" s="2">
        <v>12</v>
      </c>
      <c r="E61" s="2">
        <v>18</v>
      </c>
      <c r="F61" s="2">
        <v>12</v>
      </c>
      <c r="G61" s="38" t="s">
        <v>482</v>
      </c>
      <c r="H61" s="2" t="s">
        <v>105</v>
      </c>
      <c r="I61" s="2" t="s">
        <v>56</v>
      </c>
      <c r="J61" s="2" t="s">
        <v>106</v>
      </c>
      <c r="K61" s="2" t="s">
        <v>125</v>
      </c>
      <c r="L61" s="2" t="s">
        <v>57</v>
      </c>
      <c r="M61" s="21" t="s">
        <v>356</v>
      </c>
      <c r="N61" s="2" t="s">
        <v>58</v>
      </c>
      <c r="O61" s="2">
        <f t="shared" si="0"/>
        <v>0</v>
      </c>
      <c r="P61" s="39" t="s">
        <v>590</v>
      </c>
      <c r="Q61" s="2" t="s">
        <v>82</v>
      </c>
      <c r="R61" s="2" t="s">
        <v>107</v>
      </c>
      <c r="S61" s="2" t="s">
        <v>55</v>
      </c>
      <c r="T61" s="2">
        <v>5</v>
      </c>
      <c r="U61" s="2" t="s">
        <v>85</v>
      </c>
      <c r="V61" s="2" t="s">
        <v>62</v>
      </c>
      <c r="W61" s="2" t="s">
        <v>63</v>
      </c>
      <c r="X61" s="2">
        <f t="shared" si="1"/>
        <v>1</v>
      </c>
      <c r="Y61" s="2" t="s">
        <v>64</v>
      </c>
      <c r="Z61" s="2" t="s">
        <v>65</v>
      </c>
      <c r="AA61" s="2" t="s">
        <v>99</v>
      </c>
      <c r="AB61" s="2" t="s">
        <v>64</v>
      </c>
      <c r="AC61" s="2" t="s">
        <v>64</v>
      </c>
      <c r="AD61" s="2" t="s">
        <v>64</v>
      </c>
      <c r="AE61" s="2" t="s">
        <v>64</v>
      </c>
      <c r="AF61" s="4">
        <v>0.26900000000000002</v>
      </c>
      <c r="AG61" s="2">
        <f>B61/(C61*D61)+AF61^2/(2*B61)</f>
        <v>0.14009490555555557</v>
      </c>
      <c r="AH61" s="2">
        <v>0.28018981111111113</v>
      </c>
      <c r="AI61" s="2" t="s">
        <v>330</v>
      </c>
      <c r="AJ61" s="2" t="s">
        <v>100</v>
      </c>
      <c r="AK61" s="2" t="s">
        <v>67</v>
      </c>
      <c r="AL61" s="2">
        <f t="shared" si="2"/>
        <v>1</v>
      </c>
      <c r="AM61" s="2" t="s">
        <v>55</v>
      </c>
      <c r="AN61" s="2" t="s">
        <v>70</v>
      </c>
      <c r="AO61" s="2">
        <f t="shared" si="3"/>
        <v>0</v>
      </c>
      <c r="AP61" s="39" t="s">
        <v>556</v>
      </c>
      <c r="AQ61" s="2" t="s">
        <v>70</v>
      </c>
      <c r="AR61" s="2" t="s">
        <v>67</v>
      </c>
      <c r="AS61" s="2" t="s">
        <v>70</v>
      </c>
      <c r="AT61" s="2">
        <f t="shared" si="4"/>
        <v>1</v>
      </c>
      <c r="AU61" s="2" t="s">
        <v>101</v>
      </c>
      <c r="AV61" s="2">
        <f t="shared" si="5"/>
        <v>0</v>
      </c>
      <c r="AW61" s="2" t="s">
        <v>67</v>
      </c>
      <c r="AX61" s="2">
        <f t="shared" si="6"/>
        <v>0</v>
      </c>
      <c r="AY61" s="2" t="s">
        <v>70</v>
      </c>
      <c r="AZ61" s="2" t="s">
        <v>67</v>
      </c>
      <c r="BA61" s="2">
        <f t="shared" si="7"/>
        <v>0</v>
      </c>
      <c r="BB61" s="2" t="s">
        <v>72</v>
      </c>
      <c r="BC61" s="2" t="s">
        <v>72</v>
      </c>
      <c r="BD61" s="2" t="s">
        <v>72</v>
      </c>
      <c r="BE61" s="2" t="s">
        <v>70</v>
      </c>
      <c r="BF61" s="2">
        <f t="shared" si="8"/>
        <v>1</v>
      </c>
      <c r="BG61" s="2" t="s">
        <v>70</v>
      </c>
      <c r="BH61" s="2">
        <f t="shared" si="9"/>
        <v>1</v>
      </c>
      <c r="BI61" s="2" t="s">
        <v>72</v>
      </c>
      <c r="BJ61" s="2" t="s">
        <v>70</v>
      </c>
      <c r="BK61" s="2" t="s">
        <v>67</v>
      </c>
      <c r="BL61" s="2" t="s">
        <v>70</v>
      </c>
      <c r="BM61" s="2" t="s">
        <v>70</v>
      </c>
      <c r="BN61" s="2" t="s">
        <v>69</v>
      </c>
      <c r="BO61" s="2">
        <f t="shared" si="10"/>
        <v>0.5</v>
      </c>
      <c r="BP61" s="2" t="str">
        <f t="shared" si="11"/>
        <v>.</v>
      </c>
      <c r="BQ61" s="2" t="s">
        <v>55</v>
      </c>
      <c r="BR61" s="2" t="s">
        <v>766</v>
      </c>
      <c r="BS61" s="2"/>
      <c r="BT61" s="2"/>
      <c r="BU61" s="2"/>
      <c r="BV61" s="2"/>
      <c r="BW61" s="2"/>
      <c r="BX61" s="2"/>
      <c r="BY61" s="2"/>
      <c r="BZ61" s="2"/>
      <c r="CA61" s="2"/>
      <c r="CB61" s="2"/>
      <c r="CC61" s="2"/>
      <c r="CD61" s="2"/>
      <c r="CE61" s="2"/>
      <c r="CF61" s="2"/>
      <c r="CG61" s="2"/>
      <c r="CH61" s="2"/>
      <c r="CI61" s="2"/>
      <c r="CJ61" s="2"/>
      <c r="CK61" s="2"/>
      <c r="CL61" s="2"/>
    </row>
    <row r="62" spans="1:90" ht="15.75" customHeight="1" x14ac:dyDescent="0.2">
      <c r="A62" s="7" t="s">
        <v>465</v>
      </c>
      <c r="B62" s="2">
        <v>51</v>
      </c>
      <c r="C62" s="2">
        <v>17</v>
      </c>
      <c r="D62" s="2">
        <v>34</v>
      </c>
      <c r="E62" s="2">
        <v>22.972787674432173</v>
      </c>
      <c r="F62" s="2">
        <v>45.945575348864345</v>
      </c>
      <c r="G62" s="39" t="s">
        <v>492</v>
      </c>
      <c r="H62" s="2" t="s">
        <v>76</v>
      </c>
      <c r="I62" s="2" t="s">
        <v>56</v>
      </c>
      <c r="J62" s="2" t="s">
        <v>77</v>
      </c>
      <c r="K62" s="2" t="s">
        <v>78</v>
      </c>
      <c r="L62" s="2" t="s">
        <v>57</v>
      </c>
      <c r="M62" s="2" t="s">
        <v>390</v>
      </c>
      <c r="N62" s="2" t="s">
        <v>58</v>
      </c>
      <c r="O62" s="2">
        <f t="shared" si="0"/>
        <v>0</v>
      </c>
      <c r="P62" s="39" t="s">
        <v>591</v>
      </c>
      <c r="Q62" s="2" t="s">
        <v>82</v>
      </c>
      <c r="R62" s="2" t="s">
        <v>83</v>
      </c>
      <c r="S62" s="2" t="s">
        <v>160</v>
      </c>
      <c r="T62" s="2">
        <v>1</v>
      </c>
      <c r="U62" s="2" t="s">
        <v>85</v>
      </c>
      <c r="V62" s="2" t="s">
        <v>62</v>
      </c>
      <c r="W62" s="2" t="s">
        <v>63</v>
      </c>
      <c r="X62" s="2">
        <f t="shared" si="1"/>
        <v>1</v>
      </c>
      <c r="Y62" s="2" t="s">
        <v>64</v>
      </c>
      <c r="Z62" s="2" t="s">
        <v>358</v>
      </c>
      <c r="AA62" s="2" t="s">
        <v>359</v>
      </c>
      <c r="AB62" s="2" t="s">
        <v>64</v>
      </c>
      <c r="AC62" s="2" t="s">
        <v>64</v>
      </c>
      <c r="AD62" s="2" t="s">
        <v>64</v>
      </c>
      <c r="AE62" s="2" t="s">
        <v>64</v>
      </c>
      <c r="AF62" s="2">
        <v>0.25080000000000002</v>
      </c>
      <c r="AG62" s="2">
        <f>(E62+F62)/(E62*F62)+AF62^2/(2*(E62+F62))</f>
        <v>6.5750985966805842E-2</v>
      </c>
      <c r="AH62" s="2">
        <v>0.27615414106058456</v>
      </c>
      <c r="AI62" s="2" t="s">
        <v>69</v>
      </c>
      <c r="AJ62" s="2" t="s">
        <v>67</v>
      </c>
      <c r="AK62" s="2" t="s">
        <v>67</v>
      </c>
      <c r="AL62" s="2">
        <f t="shared" si="2"/>
        <v>1</v>
      </c>
      <c r="AM62" s="2" t="s">
        <v>55</v>
      </c>
      <c r="AN62" s="2" t="s">
        <v>70</v>
      </c>
      <c r="AO62" s="2">
        <f t="shared" si="3"/>
        <v>0</v>
      </c>
      <c r="AP62" s="39" t="s">
        <v>725</v>
      </c>
      <c r="AQ62" s="2" t="s">
        <v>233</v>
      </c>
      <c r="AR62" s="2" t="s">
        <v>67</v>
      </c>
      <c r="AS62" s="2" t="s">
        <v>67</v>
      </c>
      <c r="AT62" s="2">
        <f t="shared" si="4"/>
        <v>0</v>
      </c>
      <c r="AU62" s="2" t="s">
        <v>126</v>
      </c>
      <c r="AV62" s="2">
        <f t="shared" si="5"/>
        <v>0</v>
      </c>
      <c r="AW62" s="2" t="s">
        <v>67</v>
      </c>
      <c r="AX62" s="2">
        <f t="shared" si="6"/>
        <v>0</v>
      </c>
      <c r="AY62" s="2" t="s">
        <v>67</v>
      </c>
      <c r="AZ62" s="2" t="s">
        <v>67</v>
      </c>
      <c r="BA62" s="2">
        <f t="shared" si="7"/>
        <v>0</v>
      </c>
      <c r="BB62" s="2" t="s">
        <v>72</v>
      </c>
      <c r="BC62" s="2" t="s">
        <v>72</v>
      </c>
      <c r="BD62" s="2" t="s">
        <v>67</v>
      </c>
      <c r="BE62" s="2" t="s">
        <v>70</v>
      </c>
      <c r="BF62" s="2">
        <f t="shared" si="8"/>
        <v>1</v>
      </c>
      <c r="BG62" s="2" t="s">
        <v>70</v>
      </c>
      <c r="BH62" s="2">
        <f t="shared" si="9"/>
        <v>1</v>
      </c>
      <c r="BI62" s="2" t="s">
        <v>72</v>
      </c>
      <c r="BJ62" s="2" t="s">
        <v>70</v>
      </c>
      <c r="BK62" s="2" t="s">
        <v>67</v>
      </c>
      <c r="BL62" s="2" t="s">
        <v>70</v>
      </c>
      <c r="BM62" s="2" t="s">
        <v>70</v>
      </c>
      <c r="BN62" s="7" t="s">
        <v>69</v>
      </c>
      <c r="BO62" s="2">
        <f t="shared" si="10"/>
        <v>0.4</v>
      </c>
      <c r="BP62" s="2" t="str">
        <f t="shared" si="11"/>
        <v>.</v>
      </c>
      <c r="BQ62" s="2" t="s">
        <v>55</v>
      </c>
      <c r="BR62" s="2" t="s">
        <v>755</v>
      </c>
      <c r="BS62" s="2"/>
      <c r="BT62" s="2"/>
      <c r="BU62" s="2"/>
      <c r="BV62" s="2"/>
      <c r="BW62" s="2"/>
      <c r="BX62" s="2"/>
      <c r="BY62" s="2"/>
      <c r="BZ62" s="2"/>
      <c r="CA62" s="2"/>
      <c r="CB62" s="2"/>
      <c r="CC62" s="2"/>
      <c r="CD62" s="2"/>
      <c r="CE62" s="2"/>
      <c r="CF62" s="2"/>
      <c r="CG62" s="2"/>
      <c r="CH62" s="2"/>
      <c r="CI62" s="2"/>
      <c r="CJ62" s="2"/>
      <c r="CK62" s="2"/>
      <c r="CL62" s="2"/>
    </row>
    <row r="63" spans="1:90" ht="15.75" customHeight="1" x14ac:dyDescent="0.2">
      <c r="A63" s="7" t="s">
        <v>364</v>
      </c>
      <c r="B63" s="2">
        <v>75</v>
      </c>
      <c r="C63" s="2">
        <v>45</v>
      </c>
      <c r="D63" s="2">
        <v>30</v>
      </c>
      <c r="E63" s="2">
        <v>45</v>
      </c>
      <c r="F63" s="2">
        <v>30</v>
      </c>
      <c r="G63" s="21" t="s">
        <v>365</v>
      </c>
      <c r="H63" s="2" t="s">
        <v>76</v>
      </c>
      <c r="I63" s="2" t="s">
        <v>56</v>
      </c>
      <c r="J63" s="2" t="s">
        <v>77</v>
      </c>
      <c r="K63" s="2" t="s">
        <v>78</v>
      </c>
      <c r="L63" s="2" t="s">
        <v>57</v>
      </c>
      <c r="M63" s="39" t="s">
        <v>592</v>
      </c>
      <c r="N63" s="2" t="s">
        <v>58</v>
      </c>
      <c r="O63" s="2">
        <f t="shared" si="0"/>
        <v>0</v>
      </c>
      <c r="P63" s="39" t="s">
        <v>727</v>
      </c>
      <c r="Q63" s="2" t="s">
        <v>82</v>
      </c>
      <c r="R63" s="2" t="s">
        <v>83</v>
      </c>
      <c r="S63" s="2" t="s">
        <v>98</v>
      </c>
      <c r="T63" s="2">
        <v>1</v>
      </c>
      <c r="U63" s="2" t="s">
        <v>61</v>
      </c>
      <c r="V63" s="2" t="s">
        <v>73</v>
      </c>
      <c r="W63" s="2" t="s">
        <v>63</v>
      </c>
      <c r="X63" s="2">
        <f t="shared" si="1"/>
        <v>1</v>
      </c>
      <c r="Y63" s="2" t="s">
        <v>63</v>
      </c>
      <c r="Z63" s="2" t="s">
        <v>65</v>
      </c>
      <c r="AA63" s="2" t="s">
        <v>366</v>
      </c>
      <c r="AB63" s="2" t="s">
        <v>64</v>
      </c>
      <c r="AC63" s="2" t="s">
        <v>63</v>
      </c>
      <c r="AD63" s="2" t="s">
        <v>64</v>
      </c>
      <c r="AE63" s="2" t="s">
        <v>64</v>
      </c>
      <c r="AF63" s="2">
        <v>-0.13689999999999999</v>
      </c>
      <c r="AG63" s="2">
        <v>5.57E-2</v>
      </c>
      <c r="AH63" s="2">
        <v>0.32306000000000001</v>
      </c>
      <c r="AI63" s="2" t="s">
        <v>69</v>
      </c>
      <c r="AJ63" s="2" t="s">
        <v>67</v>
      </c>
      <c r="AK63" s="2" t="s">
        <v>67</v>
      </c>
      <c r="AL63" s="2">
        <f t="shared" si="2"/>
        <v>1</v>
      </c>
      <c r="AM63" s="2" t="s">
        <v>55</v>
      </c>
      <c r="AN63" s="2" t="s">
        <v>70</v>
      </c>
      <c r="AO63" s="2">
        <f t="shared" si="3"/>
        <v>0</v>
      </c>
      <c r="AP63" s="39" t="s">
        <v>728</v>
      </c>
      <c r="AQ63" s="2" t="s">
        <v>233</v>
      </c>
      <c r="AR63" s="2" t="s">
        <v>67</v>
      </c>
      <c r="AS63" s="2" t="s">
        <v>67</v>
      </c>
      <c r="AT63" s="2">
        <f t="shared" si="4"/>
        <v>0</v>
      </c>
      <c r="AU63" s="2" t="s">
        <v>126</v>
      </c>
      <c r="AV63" s="2">
        <f t="shared" si="5"/>
        <v>0</v>
      </c>
      <c r="AW63" s="2" t="s">
        <v>67</v>
      </c>
      <c r="AX63" s="2">
        <f t="shared" si="6"/>
        <v>0</v>
      </c>
      <c r="AY63" s="2" t="s">
        <v>67</v>
      </c>
      <c r="AZ63" s="2" t="s">
        <v>67</v>
      </c>
      <c r="BA63" s="2">
        <f t="shared" si="7"/>
        <v>0</v>
      </c>
      <c r="BB63" s="2" t="s">
        <v>72</v>
      </c>
      <c r="BC63" s="2" t="s">
        <v>72</v>
      </c>
      <c r="BD63" s="2" t="s">
        <v>72</v>
      </c>
      <c r="BE63" s="2" t="s">
        <v>70</v>
      </c>
      <c r="BF63" s="2">
        <f t="shared" si="8"/>
        <v>1</v>
      </c>
      <c r="BG63" s="2" t="s">
        <v>70</v>
      </c>
      <c r="BH63" s="2">
        <f t="shared" si="9"/>
        <v>1</v>
      </c>
      <c r="BI63" s="2" t="s">
        <v>72</v>
      </c>
      <c r="BJ63" s="2" t="s">
        <v>70</v>
      </c>
      <c r="BK63" s="2" t="s">
        <v>67</v>
      </c>
      <c r="BL63" s="2" t="s">
        <v>70</v>
      </c>
      <c r="BM63" s="2" t="s">
        <v>70</v>
      </c>
      <c r="BN63" s="2" t="s">
        <v>69</v>
      </c>
      <c r="BO63" s="2">
        <f t="shared" si="10"/>
        <v>0.4</v>
      </c>
      <c r="BP63" s="2" t="str">
        <f t="shared" si="11"/>
        <v>Yes</v>
      </c>
      <c r="BQ63" s="2" t="s">
        <v>55</v>
      </c>
      <c r="BR63" s="2" t="s">
        <v>763</v>
      </c>
      <c r="BS63" s="2"/>
      <c r="BT63" s="2"/>
      <c r="BU63" s="2"/>
      <c r="BV63" s="2"/>
      <c r="BW63" s="2"/>
      <c r="BX63" s="2"/>
      <c r="BY63" s="2"/>
      <c r="BZ63" s="2"/>
      <c r="CA63" s="2"/>
      <c r="CB63" s="2"/>
      <c r="CC63" s="2"/>
      <c r="CD63" s="2"/>
      <c r="CE63" s="2"/>
      <c r="CF63" s="2"/>
      <c r="CG63" s="2"/>
      <c r="CH63" s="2"/>
      <c r="CI63" s="2"/>
      <c r="CJ63" s="2"/>
      <c r="CK63" s="2"/>
      <c r="CL63" s="2"/>
    </row>
    <row r="64" spans="1:90" ht="15.75" customHeight="1" x14ac:dyDescent="0.2">
      <c r="A64" s="2" t="s">
        <v>367</v>
      </c>
      <c r="B64" s="2">
        <v>99</v>
      </c>
      <c r="C64" s="2">
        <v>57</v>
      </c>
      <c r="D64" s="2">
        <v>42</v>
      </c>
      <c r="E64" s="2">
        <v>57</v>
      </c>
      <c r="F64" s="2">
        <v>42</v>
      </c>
      <c r="G64" s="39" t="s">
        <v>493</v>
      </c>
      <c r="H64" s="2" t="s">
        <v>76</v>
      </c>
      <c r="I64" s="2" t="s">
        <v>56</v>
      </c>
      <c r="J64" s="2" t="s">
        <v>77</v>
      </c>
      <c r="K64" s="2" t="s">
        <v>125</v>
      </c>
      <c r="L64" s="2" t="s">
        <v>57</v>
      </c>
      <c r="M64" s="39" t="s">
        <v>593</v>
      </c>
      <c r="N64" s="2" t="s">
        <v>80</v>
      </c>
      <c r="O64" s="2">
        <f t="shared" si="0"/>
        <v>1</v>
      </c>
      <c r="P64" s="39" t="s">
        <v>594</v>
      </c>
      <c r="Q64" s="2" t="s">
        <v>82</v>
      </c>
      <c r="R64" s="2" t="s">
        <v>107</v>
      </c>
      <c r="S64" s="2" t="s">
        <v>55</v>
      </c>
      <c r="T64" s="2">
        <v>4</v>
      </c>
      <c r="U64" s="2" t="s">
        <v>85</v>
      </c>
      <c r="V64" s="2" t="s">
        <v>62</v>
      </c>
      <c r="W64" s="2" t="s">
        <v>63</v>
      </c>
      <c r="X64" s="2">
        <f t="shared" si="1"/>
        <v>1</v>
      </c>
      <c r="Y64" s="2" t="s">
        <v>63</v>
      </c>
      <c r="Z64" s="2" t="s">
        <v>65</v>
      </c>
      <c r="AA64" s="2" t="s">
        <v>86</v>
      </c>
      <c r="AB64" s="2" t="s">
        <v>64</v>
      </c>
      <c r="AC64" s="2" t="s">
        <v>63</v>
      </c>
      <c r="AD64" s="2" t="s">
        <v>64</v>
      </c>
      <c r="AE64" s="2" t="s">
        <v>64</v>
      </c>
      <c r="AF64" s="2">
        <v>-0.32579999999999998</v>
      </c>
      <c r="AG64" s="2">
        <v>4.1889999999999997E-2</v>
      </c>
      <c r="AH64" s="2">
        <v>4.1889999999999997E-2</v>
      </c>
      <c r="AI64" s="2" t="s">
        <v>368</v>
      </c>
      <c r="AJ64" s="2" t="s">
        <v>70</v>
      </c>
      <c r="AK64" s="2" t="s">
        <v>67</v>
      </c>
      <c r="AL64" s="2">
        <f t="shared" si="2"/>
        <v>1</v>
      </c>
      <c r="AM64" s="2" t="s">
        <v>55</v>
      </c>
      <c r="AN64" s="2" t="s">
        <v>70</v>
      </c>
      <c r="AO64" s="2">
        <f t="shared" si="3"/>
        <v>0</v>
      </c>
      <c r="AP64" s="39" t="s">
        <v>595</v>
      </c>
      <c r="AQ64" s="2" t="s">
        <v>233</v>
      </c>
      <c r="AR64" s="2" t="s">
        <v>67</v>
      </c>
      <c r="AS64" s="2" t="s">
        <v>67</v>
      </c>
      <c r="AT64" s="2">
        <f t="shared" si="4"/>
        <v>0</v>
      </c>
      <c r="AU64" s="2" t="s">
        <v>70</v>
      </c>
      <c r="AV64" s="2">
        <f t="shared" si="5"/>
        <v>1</v>
      </c>
      <c r="AW64" s="2" t="s">
        <v>67</v>
      </c>
      <c r="AX64" s="2">
        <f t="shared" si="6"/>
        <v>0</v>
      </c>
      <c r="AY64" s="2" t="s">
        <v>70</v>
      </c>
      <c r="AZ64" s="2" t="s">
        <v>67</v>
      </c>
      <c r="BA64" s="2">
        <f t="shared" si="7"/>
        <v>0</v>
      </c>
      <c r="BB64" s="2" t="s">
        <v>72</v>
      </c>
      <c r="BC64" s="2" t="s">
        <v>72</v>
      </c>
      <c r="BD64" s="2" t="s">
        <v>72</v>
      </c>
      <c r="BE64" s="2" t="s">
        <v>70</v>
      </c>
      <c r="BF64" s="2">
        <f t="shared" si="8"/>
        <v>1</v>
      </c>
      <c r="BG64" s="2" t="s">
        <v>70</v>
      </c>
      <c r="BH64" s="2">
        <f t="shared" si="9"/>
        <v>1</v>
      </c>
      <c r="BI64" s="2" t="s">
        <v>72</v>
      </c>
      <c r="BJ64" s="2" t="s">
        <v>70</v>
      </c>
      <c r="BK64" s="2" t="s">
        <v>70</v>
      </c>
      <c r="BL64" s="2" t="s">
        <v>70</v>
      </c>
      <c r="BM64" s="2" t="s">
        <v>70</v>
      </c>
      <c r="BN64" s="2" t="s">
        <v>369</v>
      </c>
      <c r="BO64" s="2">
        <f t="shared" si="10"/>
        <v>0.6</v>
      </c>
      <c r="BP64" s="2" t="str">
        <f t="shared" si="11"/>
        <v>Yes</v>
      </c>
      <c r="BQ64" s="2" t="s">
        <v>70</v>
      </c>
      <c r="BR64" s="2"/>
      <c r="BS64" s="2"/>
      <c r="BT64" s="2"/>
      <c r="BU64" s="2"/>
      <c r="BV64" s="2"/>
      <c r="BW64" s="2"/>
      <c r="BX64" s="2"/>
      <c r="BY64" s="2"/>
      <c r="BZ64" s="2"/>
      <c r="CA64" s="2"/>
      <c r="CB64" s="2"/>
      <c r="CC64" s="2"/>
      <c r="CD64" s="2"/>
      <c r="CE64" s="2"/>
      <c r="CF64" s="2"/>
      <c r="CG64" s="2"/>
      <c r="CH64" s="2"/>
      <c r="CI64" s="2"/>
      <c r="CJ64" s="2"/>
      <c r="CK64" s="2"/>
      <c r="CL64" s="2"/>
    </row>
    <row r="65" spans="1:90" ht="15.75" customHeight="1" x14ac:dyDescent="0.2">
      <c r="A65" s="2" t="s">
        <v>456</v>
      </c>
      <c r="B65" s="2">
        <v>983</v>
      </c>
      <c r="C65" s="2">
        <v>461</v>
      </c>
      <c r="D65" s="2">
        <v>522</v>
      </c>
      <c r="E65" s="2">
        <v>921.53102746693799</v>
      </c>
      <c r="F65" s="2">
        <v>1043.4689725330622</v>
      </c>
      <c r="G65" s="39" t="s">
        <v>494</v>
      </c>
      <c r="H65" s="2" t="s">
        <v>105</v>
      </c>
      <c r="I65" s="2" t="s">
        <v>56</v>
      </c>
      <c r="J65" s="2" t="s">
        <v>106</v>
      </c>
      <c r="K65" s="2" t="s">
        <v>125</v>
      </c>
      <c r="L65" s="2" t="s">
        <v>95</v>
      </c>
      <c r="M65" s="39" t="s">
        <v>596</v>
      </c>
      <c r="N65" s="2" t="s">
        <v>58</v>
      </c>
      <c r="O65" s="2">
        <f t="shared" si="0"/>
        <v>0</v>
      </c>
      <c r="P65" s="39" t="s">
        <v>597</v>
      </c>
      <c r="Q65" s="2" t="s">
        <v>82</v>
      </c>
      <c r="R65" s="2" t="s">
        <v>83</v>
      </c>
      <c r="S65" s="2" t="s">
        <v>160</v>
      </c>
      <c r="T65" s="2">
        <v>2</v>
      </c>
      <c r="U65" s="2" t="s">
        <v>61</v>
      </c>
      <c r="V65" s="2" t="s">
        <v>439</v>
      </c>
      <c r="W65" s="2" t="s">
        <v>64</v>
      </c>
      <c r="X65" s="2">
        <f t="shared" si="1"/>
        <v>0</v>
      </c>
      <c r="Y65" s="2" t="s">
        <v>55</v>
      </c>
      <c r="Z65" s="2" t="s">
        <v>65</v>
      </c>
      <c r="AA65" s="2" t="s">
        <v>439</v>
      </c>
      <c r="AB65" s="2" t="s">
        <v>64</v>
      </c>
      <c r="AC65" s="2" t="s">
        <v>64</v>
      </c>
      <c r="AD65" s="2" t="s">
        <v>440</v>
      </c>
      <c r="AE65" s="2" t="s">
        <v>64</v>
      </c>
      <c r="AF65" s="2">
        <v>0.19073764000000001</v>
      </c>
      <c r="AG65" s="2">
        <f>(E65+F65)/(E65*F65)+AF65^2/(2*(E65+F65))</f>
        <v>2.052749734006739E-3</v>
      </c>
      <c r="AH65" s="2">
        <v>3.0468671051900025E-2</v>
      </c>
      <c r="AI65" s="2" t="s">
        <v>372</v>
      </c>
      <c r="AJ65" s="2" t="s">
        <v>67</v>
      </c>
      <c r="AK65" s="2" t="s">
        <v>67</v>
      </c>
      <c r="AL65" s="2">
        <f t="shared" si="2"/>
        <v>1</v>
      </c>
      <c r="AM65" s="2" t="s">
        <v>55</v>
      </c>
      <c r="AN65" s="2" t="s">
        <v>70</v>
      </c>
      <c r="AO65" s="2">
        <f t="shared" si="3"/>
        <v>0</v>
      </c>
      <c r="AP65" s="39" t="s">
        <v>598</v>
      </c>
      <c r="AQ65" s="2" t="s">
        <v>233</v>
      </c>
      <c r="AR65" s="2" t="s">
        <v>67</v>
      </c>
      <c r="AS65" s="2" t="s">
        <v>67</v>
      </c>
      <c r="AT65" s="2">
        <f t="shared" si="4"/>
        <v>0</v>
      </c>
      <c r="AU65" s="2" t="s">
        <v>101</v>
      </c>
      <c r="AV65" s="2">
        <f t="shared" si="5"/>
        <v>0</v>
      </c>
      <c r="AW65" s="2" t="s">
        <v>67</v>
      </c>
      <c r="AX65" s="2">
        <f t="shared" si="6"/>
        <v>0</v>
      </c>
      <c r="AY65" s="2" t="s">
        <v>67</v>
      </c>
      <c r="AZ65" s="2" t="s">
        <v>67</v>
      </c>
      <c r="BA65" s="2">
        <f t="shared" si="7"/>
        <v>0</v>
      </c>
      <c r="BB65" s="2" t="s">
        <v>72</v>
      </c>
      <c r="BC65" s="2" t="s">
        <v>72</v>
      </c>
      <c r="BD65" s="2" t="s">
        <v>67</v>
      </c>
      <c r="BE65" s="2" t="s">
        <v>70</v>
      </c>
      <c r="BF65" s="2">
        <f t="shared" si="8"/>
        <v>1</v>
      </c>
      <c r="BG65" s="2" t="s">
        <v>70</v>
      </c>
      <c r="BH65" s="2">
        <f t="shared" si="9"/>
        <v>1</v>
      </c>
      <c r="BI65" s="2" t="s">
        <v>72</v>
      </c>
      <c r="BJ65" s="2" t="s">
        <v>70</v>
      </c>
      <c r="BK65" s="2" t="s">
        <v>67</v>
      </c>
      <c r="BL65" s="2" t="s">
        <v>70</v>
      </c>
      <c r="BM65" s="2" t="s">
        <v>70</v>
      </c>
      <c r="BN65" s="2" t="s">
        <v>373</v>
      </c>
      <c r="BO65" s="2">
        <f t="shared" si="10"/>
        <v>0.3</v>
      </c>
      <c r="BP65" s="2" t="str">
        <f t="shared" si="11"/>
        <v>.</v>
      </c>
      <c r="BQ65" s="2" t="s">
        <v>55</v>
      </c>
      <c r="BR65" s="2" t="s">
        <v>761</v>
      </c>
      <c r="BS65" s="2"/>
      <c r="BT65" s="2"/>
      <c r="BU65" s="2"/>
      <c r="BV65" s="2"/>
      <c r="BW65" s="2"/>
      <c r="BX65" s="2"/>
      <c r="BY65" s="2"/>
      <c r="BZ65" s="2"/>
      <c r="CA65" s="2"/>
      <c r="CB65" s="2"/>
      <c r="CC65" s="2"/>
      <c r="CD65" s="2"/>
      <c r="CE65" s="2"/>
      <c r="CF65" s="2"/>
      <c r="CG65" s="2"/>
      <c r="CH65" s="2"/>
      <c r="CI65" s="2"/>
      <c r="CJ65" s="2"/>
      <c r="CK65" s="2"/>
      <c r="CL65" s="2"/>
    </row>
    <row r="66" spans="1:90" ht="15.75" customHeight="1" x14ac:dyDescent="0.2">
      <c r="A66" s="7" t="s">
        <v>375</v>
      </c>
      <c r="B66" s="2">
        <v>20</v>
      </c>
      <c r="C66" s="2">
        <v>10</v>
      </c>
      <c r="D66" s="2">
        <v>10</v>
      </c>
      <c r="E66" s="2">
        <v>10</v>
      </c>
      <c r="F66" s="2">
        <v>10</v>
      </c>
      <c r="G66" s="39" t="s">
        <v>729</v>
      </c>
      <c r="H66" s="2" t="s">
        <v>105</v>
      </c>
      <c r="I66" s="2" t="s">
        <v>56</v>
      </c>
      <c r="J66" s="2" t="s">
        <v>106</v>
      </c>
      <c r="K66" s="2" t="s">
        <v>125</v>
      </c>
      <c r="L66" s="2" t="s">
        <v>57</v>
      </c>
      <c r="M66" s="39" t="s">
        <v>599</v>
      </c>
      <c r="N66" s="2" t="s">
        <v>58</v>
      </c>
      <c r="O66" s="2">
        <f t="shared" si="0"/>
        <v>0</v>
      </c>
      <c r="P66" s="21" t="s">
        <v>376</v>
      </c>
      <c r="Q66" s="2" t="s">
        <v>82</v>
      </c>
      <c r="R66" s="2" t="s">
        <v>222</v>
      </c>
      <c r="S66" s="2" t="s">
        <v>84</v>
      </c>
      <c r="T66" s="2">
        <v>20</v>
      </c>
      <c r="U66" s="2" t="s">
        <v>85</v>
      </c>
      <c r="V66" s="2" t="s">
        <v>62</v>
      </c>
      <c r="W66" s="2" t="s">
        <v>63</v>
      </c>
      <c r="X66" s="2">
        <f t="shared" si="1"/>
        <v>1</v>
      </c>
      <c r="Y66" s="2" t="s">
        <v>63</v>
      </c>
      <c r="Z66" s="2" t="s">
        <v>65</v>
      </c>
      <c r="AA66" s="2" t="s">
        <v>86</v>
      </c>
      <c r="AB66" s="2" t="s">
        <v>64</v>
      </c>
      <c r="AC66" s="2" t="s">
        <v>64</v>
      </c>
      <c r="AD66" s="2" t="s">
        <v>64</v>
      </c>
      <c r="AE66" s="2" t="s">
        <v>64</v>
      </c>
      <c r="AF66" s="4">
        <v>0.23699999999999999</v>
      </c>
      <c r="AG66" s="2">
        <f>B66/(C66*D66)+AF66^2/(2*B66)</f>
        <v>0.20140422500000002</v>
      </c>
      <c r="AH66" s="2">
        <v>0.20140422500000002</v>
      </c>
      <c r="AI66" s="2" t="s">
        <v>330</v>
      </c>
      <c r="AJ66" s="2" t="s">
        <v>100</v>
      </c>
      <c r="AK66" s="2" t="s">
        <v>67</v>
      </c>
      <c r="AL66" s="2">
        <f t="shared" si="2"/>
        <v>1</v>
      </c>
      <c r="AM66" s="2" t="s">
        <v>55</v>
      </c>
      <c r="AN66" s="2" t="s">
        <v>70</v>
      </c>
      <c r="AO66" s="2">
        <f t="shared" si="3"/>
        <v>0</v>
      </c>
      <c r="AP66" s="39" t="s">
        <v>531</v>
      </c>
      <c r="AQ66" s="2" t="s">
        <v>70</v>
      </c>
      <c r="AR66" s="2" t="s">
        <v>67</v>
      </c>
      <c r="AS66" s="2" t="s">
        <v>70</v>
      </c>
      <c r="AT66" s="2">
        <f t="shared" si="4"/>
        <v>1</v>
      </c>
      <c r="AU66" s="2" t="s">
        <v>377</v>
      </c>
      <c r="AV66" s="2">
        <f t="shared" si="5"/>
        <v>0</v>
      </c>
      <c r="AW66" s="2" t="s">
        <v>67</v>
      </c>
      <c r="AX66" s="2">
        <f t="shared" si="6"/>
        <v>0</v>
      </c>
      <c r="AY66" s="2" t="s">
        <v>70</v>
      </c>
      <c r="AZ66" s="2" t="s">
        <v>67</v>
      </c>
      <c r="BA66" s="2">
        <f t="shared" si="7"/>
        <v>0</v>
      </c>
      <c r="BB66" s="2" t="s">
        <v>72</v>
      </c>
      <c r="BC66" s="2" t="s">
        <v>72</v>
      </c>
      <c r="BD66" s="2" t="s">
        <v>72</v>
      </c>
      <c r="BE66" s="2" t="s">
        <v>70</v>
      </c>
      <c r="BF66" s="2">
        <f t="shared" si="8"/>
        <v>1</v>
      </c>
      <c r="BG66" s="2" t="s">
        <v>70</v>
      </c>
      <c r="BH66" s="2">
        <f t="shared" si="9"/>
        <v>1</v>
      </c>
      <c r="BI66" s="2" t="s">
        <v>72</v>
      </c>
      <c r="BJ66" s="2" t="s">
        <v>70</v>
      </c>
      <c r="BK66" s="2" t="s">
        <v>70</v>
      </c>
      <c r="BL66" s="2" t="s">
        <v>70</v>
      </c>
      <c r="BM66" s="2" t="s">
        <v>70</v>
      </c>
      <c r="BN66" s="2" t="s">
        <v>378</v>
      </c>
      <c r="BO66" s="2">
        <f t="shared" si="10"/>
        <v>0.5</v>
      </c>
      <c r="BP66" s="2" t="str">
        <f t="shared" si="11"/>
        <v>Yes</v>
      </c>
      <c r="BQ66" s="2" t="s">
        <v>55</v>
      </c>
      <c r="BR66" s="2"/>
      <c r="BS66" s="2"/>
      <c r="BT66" s="2"/>
      <c r="BU66" s="2"/>
      <c r="BV66" s="2"/>
      <c r="BW66" s="2"/>
      <c r="BX66" s="2"/>
      <c r="BY66" s="2"/>
      <c r="BZ66" s="2"/>
      <c r="CA66" s="2"/>
      <c r="CB66" s="2"/>
      <c r="CC66" s="2"/>
      <c r="CD66" s="2"/>
      <c r="CE66" s="2"/>
      <c r="CF66" s="2"/>
      <c r="CG66" s="2"/>
      <c r="CH66" s="2"/>
      <c r="CI66" s="2"/>
      <c r="CJ66" s="2"/>
      <c r="CK66" s="2"/>
      <c r="CL66" s="2"/>
    </row>
    <row r="67" spans="1:90" ht="15.75" customHeight="1" x14ac:dyDescent="0.2">
      <c r="A67" s="2" t="s">
        <v>457</v>
      </c>
      <c r="B67" s="2">
        <v>383</v>
      </c>
      <c r="C67" s="2">
        <v>198</v>
      </c>
      <c r="D67" s="2">
        <v>185</v>
      </c>
      <c r="E67" s="2">
        <v>395.48302872062663</v>
      </c>
      <c r="F67" s="2">
        <v>369.51697127937337</v>
      </c>
      <c r="G67" s="39" t="s">
        <v>495</v>
      </c>
      <c r="H67" s="2" t="s">
        <v>105</v>
      </c>
      <c r="I67" s="2" t="s">
        <v>56</v>
      </c>
      <c r="J67" s="2" t="s">
        <v>106</v>
      </c>
      <c r="K67" s="2" t="s">
        <v>78</v>
      </c>
      <c r="L67" s="2" t="s">
        <v>57</v>
      </c>
      <c r="M67" s="21" t="s">
        <v>380</v>
      </c>
      <c r="N67" s="2" t="s">
        <v>58</v>
      </c>
      <c r="O67" s="2">
        <f t="shared" ref="O67:O80" si="17">IF(N67="Active",1,0)</f>
        <v>0</v>
      </c>
      <c r="P67" s="39" t="s">
        <v>600</v>
      </c>
      <c r="Q67" s="2" t="s">
        <v>82</v>
      </c>
      <c r="R67" s="2" t="s">
        <v>222</v>
      </c>
      <c r="S67" s="2" t="s">
        <v>160</v>
      </c>
      <c r="T67" s="2">
        <v>5</v>
      </c>
      <c r="U67" s="2" t="s">
        <v>61</v>
      </c>
      <c r="V67" s="2" t="s">
        <v>62</v>
      </c>
      <c r="W67" s="2" t="s">
        <v>63</v>
      </c>
      <c r="X67" s="2">
        <f t="shared" ref="X67:X80" si="18">IF(W67="yes",1,0)</f>
        <v>1</v>
      </c>
      <c r="Y67" s="2" t="s">
        <v>64</v>
      </c>
      <c r="Z67" s="2" t="s">
        <v>65</v>
      </c>
      <c r="AA67" s="2" t="s">
        <v>66</v>
      </c>
      <c r="AB67" s="2" t="s">
        <v>64</v>
      </c>
      <c r="AC67" s="2" t="s">
        <v>64</v>
      </c>
      <c r="AD67" s="2" t="s">
        <v>440</v>
      </c>
      <c r="AE67" s="2" t="s">
        <v>64</v>
      </c>
      <c r="AF67" s="2">
        <v>0.1166</v>
      </c>
      <c r="AG67" s="2">
        <f>(E67+F67)/(E67*F67)+AF67^2/(2*(E67+F67))</f>
        <v>5.2436751432858881E-3</v>
      </c>
      <c r="AH67" s="2">
        <v>9.2157590643249469E-3</v>
      </c>
      <c r="AI67" s="5" t="s">
        <v>69</v>
      </c>
      <c r="AJ67" s="2" t="s">
        <v>67</v>
      </c>
      <c r="AK67" s="2" t="s">
        <v>67</v>
      </c>
      <c r="AL67" s="2">
        <f t="shared" ref="AL67:AL80" si="19">IF(AK67="No",1,0)</f>
        <v>1</v>
      </c>
      <c r="AM67" s="2" t="s">
        <v>55</v>
      </c>
      <c r="AN67" s="2" t="s">
        <v>70</v>
      </c>
      <c r="AO67" s="2">
        <f t="shared" ref="AO67:AO80" si="20">IF(AN67="No",1,0)</f>
        <v>0</v>
      </c>
      <c r="AP67" s="39" t="s">
        <v>601</v>
      </c>
      <c r="AQ67" s="2" t="s">
        <v>70</v>
      </c>
      <c r="AR67" s="2" t="s">
        <v>67</v>
      </c>
      <c r="AS67" s="2" t="s">
        <v>67</v>
      </c>
      <c r="AT67" s="2">
        <f t="shared" ref="AT67:AT80" si="21">IF(AS67="Yes",1,0)</f>
        <v>0</v>
      </c>
      <c r="AU67" s="2" t="s">
        <v>126</v>
      </c>
      <c r="AV67" s="2">
        <f t="shared" ref="AV67:AV80" si="22">IF(AU67="Yes",1,0)</f>
        <v>0</v>
      </c>
      <c r="AW67" s="2" t="s">
        <v>67</v>
      </c>
      <c r="AX67" s="2">
        <f t="shared" ref="AX67:AX80" si="23">IF(AW67="Yes",1,0)</f>
        <v>0</v>
      </c>
      <c r="AY67" s="2" t="s">
        <v>70</v>
      </c>
      <c r="AZ67" s="2" t="s">
        <v>67</v>
      </c>
      <c r="BA67" s="2">
        <f t="shared" ref="BA67:BA80" si="24">IF(AZ67="Yes",1,0)</f>
        <v>0</v>
      </c>
      <c r="BB67" s="2" t="s">
        <v>72</v>
      </c>
      <c r="BC67" s="2" t="s">
        <v>72</v>
      </c>
      <c r="BD67" s="2" t="s">
        <v>70</v>
      </c>
      <c r="BE67" s="2" t="s">
        <v>70</v>
      </c>
      <c r="BF67" s="2">
        <f t="shared" ref="BF67:BF80" si="25">IF(BE67="Yes",1,0)</f>
        <v>1</v>
      </c>
      <c r="BG67" s="2" t="s">
        <v>67</v>
      </c>
      <c r="BH67" s="2">
        <f t="shared" ref="BH67:BH80" si="26">IF(BG67="Yes",1,0)</f>
        <v>0</v>
      </c>
      <c r="BI67" s="2" t="s">
        <v>70</v>
      </c>
      <c r="BJ67" s="2" t="s">
        <v>70</v>
      </c>
      <c r="BK67" s="2" t="s">
        <v>67</v>
      </c>
      <c r="BL67" s="2" t="s">
        <v>70</v>
      </c>
      <c r="BM67" s="2" t="s">
        <v>70</v>
      </c>
      <c r="BN67" s="2" t="s">
        <v>378</v>
      </c>
      <c r="BO67" s="2">
        <f t="shared" ref="BO67:BO80" si="27">AVERAGE(O67,X67,AL67,AO67,AT67,AV67,AX67,BA67,BF67,BH67)</f>
        <v>0.3</v>
      </c>
      <c r="BP67" s="2" t="str">
        <f t="shared" ref="BP67:BP80" si="28">IF(Y67="yes","Yes",".")</f>
        <v>.</v>
      </c>
      <c r="BQ67" s="2" t="s">
        <v>55</v>
      </c>
      <c r="BR67" s="2" t="s">
        <v>762</v>
      </c>
      <c r="BS67" s="2"/>
      <c r="BT67" s="2"/>
      <c r="BU67" s="2"/>
      <c r="BV67" s="2"/>
      <c r="BW67" s="2"/>
      <c r="BX67" s="2"/>
      <c r="BY67" s="2"/>
      <c r="BZ67" s="2"/>
      <c r="CA67" s="2"/>
      <c r="CB67" s="2"/>
      <c r="CC67" s="2"/>
      <c r="CD67" s="2"/>
      <c r="CE67" s="2"/>
      <c r="CF67" s="2"/>
      <c r="CG67" s="2"/>
      <c r="CH67" s="2"/>
      <c r="CI67" s="2"/>
      <c r="CJ67" s="2"/>
      <c r="CK67" s="2"/>
      <c r="CL67" s="2"/>
    </row>
    <row r="68" spans="1:90" ht="15.75" customHeight="1" x14ac:dyDescent="0.2">
      <c r="A68" s="2" t="s">
        <v>382</v>
      </c>
      <c r="B68" s="2">
        <v>46</v>
      </c>
      <c r="C68" s="2">
        <v>23</v>
      </c>
      <c r="D68" s="2">
        <v>23</v>
      </c>
      <c r="E68" s="2">
        <v>23</v>
      </c>
      <c r="F68" s="2">
        <v>23</v>
      </c>
      <c r="G68" s="39" t="s">
        <v>496</v>
      </c>
      <c r="H68" s="2" t="s">
        <v>76</v>
      </c>
      <c r="I68" s="2" t="s">
        <v>56</v>
      </c>
      <c r="J68" s="2" t="s">
        <v>77</v>
      </c>
      <c r="K68" s="2" t="s">
        <v>78</v>
      </c>
      <c r="L68" s="2" t="s">
        <v>57</v>
      </c>
      <c r="M68" s="39" t="s">
        <v>383</v>
      </c>
      <c r="N68" s="2" t="s">
        <v>228</v>
      </c>
      <c r="O68" s="2">
        <f t="shared" si="17"/>
        <v>0</v>
      </c>
      <c r="P68" s="39" t="s">
        <v>384</v>
      </c>
      <c r="Q68" s="2" t="s">
        <v>82</v>
      </c>
      <c r="R68" s="2" t="s">
        <v>222</v>
      </c>
      <c r="S68" s="2" t="s">
        <v>84</v>
      </c>
      <c r="T68" s="2">
        <v>1</v>
      </c>
      <c r="U68" s="2" t="s">
        <v>85</v>
      </c>
      <c r="V68" s="2" t="s">
        <v>385</v>
      </c>
      <c r="W68" s="2" t="s">
        <v>64</v>
      </c>
      <c r="X68" s="2">
        <f t="shared" si="18"/>
        <v>0</v>
      </c>
      <c r="Y68" s="2" t="s">
        <v>55</v>
      </c>
      <c r="Z68" s="2" t="s">
        <v>65</v>
      </c>
      <c r="AA68" s="2" t="s">
        <v>99</v>
      </c>
      <c r="AB68" s="2" t="s">
        <v>63</v>
      </c>
      <c r="AC68" s="2" t="s">
        <v>64</v>
      </c>
      <c r="AD68" s="2" t="s">
        <v>64</v>
      </c>
      <c r="AE68" s="2" t="s">
        <v>64</v>
      </c>
      <c r="AF68" s="2">
        <v>-0.21049999999999999</v>
      </c>
      <c r="AG68" s="2">
        <v>8.7400000000000005E-2</v>
      </c>
      <c r="AH68" s="2">
        <v>8.7400000000000005E-2</v>
      </c>
      <c r="AI68" s="5" t="s">
        <v>69</v>
      </c>
      <c r="AJ68" s="2" t="s">
        <v>67</v>
      </c>
      <c r="AK68" s="2" t="s">
        <v>67</v>
      </c>
      <c r="AL68" s="2">
        <f t="shared" si="19"/>
        <v>1</v>
      </c>
      <c r="AM68" s="2" t="s">
        <v>55</v>
      </c>
      <c r="AN68" s="2" t="s">
        <v>70</v>
      </c>
      <c r="AO68" s="2">
        <f t="shared" si="20"/>
        <v>0</v>
      </c>
      <c r="AP68" s="39" t="s">
        <v>730</v>
      </c>
      <c r="AQ68" s="2" t="s">
        <v>233</v>
      </c>
      <c r="AR68" s="2" t="s">
        <v>67</v>
      </c>
      <c r="AS68" s="2" t="s">
        <v>67</v>
      </c>
      <c r="AT68" s="2">
        <f t="shared" si="21"/>
        <v>0</v>
      </c>
      <c r="AU68" s="2" t="s">
        <v>70</v>
      </c>
      <c r="AV68" s="2">
        <f t="shared" si="22"/>
        <v>1</v>
      </c>
      <c r="AW68" s="2" t="s">
        <v>67</v>
      </c>
      <c r="AX68" s="2">
        <f t="shared" si="23"/>
        <v>0</v>
      </c>
      <c r="AY68" s="2" t="s">
        <v>70</v>
      </c>
      <c r="AZ68" s="2" t="s">
        <v>67</v>
      </c>
      <c r="BA68" s="2">
        <f t="shared" si="24"/>
        <v>0</v>
      </c>
      <c r="BB68" s="2" t="s">
        <v>72</v>
      </c>
      <c r="BC68" s="2" t="s">
        <v>67</v>
      </c>
      <c r="BD68" s="2" t="s">
        <v>70</v>
      </c>
      <c r="BE68" s="2" t="s">
        <v>70</v>
      </c>
      <c r="BF68" s="2">
        <f t="shared" si="25"/>
        <v>1</v>
      </c>
      <c r="BG68" s="2" t="s">
        <v>70</v>
      </c>
      <c r="BH68" s="2">
        <f t="shared" si="26"/>
        <v>1</v>
      </c>
      <c r="BI68" s="2" t="s">
        <v>70</v>
      </c>
      <c r="BJ68" s="2" t="s">
        <v>70</v>
      </c>
      <c r="BK68" s="2" t="s">
        <v>70</v>
      </c>
      <c r="BL68" s="2" t="s">
        <v>70</v>
      </c>
      <c r="BM68" s="2" t="s">
        <v>70</v>
      </c>
      <c r="BN68" s="2" t="s">
        <v>378</v>
      </c>
      <c r="BO68" s="2">
        <f t="shared" si="27"/>
        <v>0.4</v>
      </c>
      <c r="BP68" s="2" t="str">
        <f t="shared" si="28"/>
        <v>.</v>
      </c>
      <c r="BQ68" s="2" t="s">
        <v>55</v>
      </c>
      <c r="BR68" s="2" t="s">
        <v>308</v>
      </c>
      <c r="BS68" s="2"/>
      <c r="BT68" s="2"/>
      <c r="BU68" s="2"/>
      <c r="BV68" s="2"/>
      <c r="BW68" s="2"/>
      <c r="BX68" s="2"/>
      <c r="BY68" s="2"/>
      <c r="BZ68" s="2"/>
      <c r="CA68" s="2"/>
      <c r="CB68" s="2"/>
      <c r="CC68" s="2"/>
      <c r="CD68" s="2"/>
      <c r="CE68" s="2"/>
      <c r="CF68" s="2"/>
      <c r="CG68" s="2"/>
      <c r="CH68" s="2"/>
      <c r="CI68" s="2"/>
      <c r="CJ68" s="2"/>
      <c r="CK68" s="2"/>
      <c r="CL68" s="2"/>
    </row>
    <row r="69" spans="1:90" ht="15.75" customHeight="1" x14ac:dyDescent="0.2">
      <c r="A69" s="2" t="s">
        <v>387</v>
      </c>
      <c r="B69" s="2">
        <v>46</v>
      </c>
      <c r="C69" s="2">
        <v>23</v>
      </c>
      <c r="D69" s="2">
        <v>23</v>
      </c>
      <c r="E69" s="2">
        <v>23</v>
      </c>
      <c r="F69" s="2">
        <v>23</v>
      </c>
      <c r="G69" s="39" t="s">
        <v>497</v>
      </c>
      <c r="H69" s="2" t="s">
        <v>76</v>
      </c>
      <c r="I69" s="2" t="s">
        <v>56</v>
      </c>
      <c r="J69" s="2" t="s">
        <v>77</v>
      </c>
      <c r="K69" s="2" t="s">
        <v>116</v>
      </c>
      <c r="L69" s="2" t="s">
        <v>57</v>
      </c>
      <c r="M69" s="21" t="s">
        <v>383</v>
      </c>
      <c r="N69" s="2" t="s">
        <v>228</v>
      </c>
      <c r="O69" s="2">
        <f t="shared" si="17"/>
        <v>0</v>
      </c>
      <c r="P69" s="21" t="s">
        <v>384</v>
      </c>
      <c r="Q69" s="2" t="s">
        <v>82</v>
      </c>
      <c r="R69" s="2" t="s">
        <v>222</v>
      </c>
      <c r="S69" s="2" t="s">
        <v>84</v>
      </c>
      <c r="T69" s="2">
        <v>1</v>
      </c>
      <c r="U69" s="2" t="s">
        <v>85</v>
      </c>
      <c r="V69" s="2" t="s">
        <v>385</v>
      </c>
      <c r="W69" s="2" t="s">
        <v>64</v>
      </c>
      <c r="X69" s="2">
        <f t="shared" si="18"/>
        <v>0</v>
      </c>
      <c r="Y69" s="2" t="s">
        <v>55</v>
      </c>
      <c r="Z69" s="2" t="s">
        <v>65</v>
      </c>
      <c r="AA69" s="2" t="s">
        <v>99</v>
      </c>
      <c r="AB69" s="2" t="s">
        <v>63</v>
      </c>
      <c r="AC69" s="2" t="s">
        <v>64</v>
      </c>
      <c r="AD69" s="2" t="s">
        <v>63</v>
      </c>
      <c r="AE69" s="3" t="s">
        <v>63</v>
      </c>
      <c r="AF69" s="2">
        <v>1.5053000000000001</v>
      </c>
      <c r="AG69" s="2">
        <v>0.1116</v>
      </c>
      <c r="AH69" s="2">
        <v>0.1116</v>
      </c>
      <c r="AI69" s="5" t="s">
        <v>69</v>
      </c>
      <c r="AJ69" s="2" t="s">
        <v>67</v>
      </c>
      <c r="AK69" s="2" t="s">
        <v>67</v>
      </c>
      <c r="AL69" s="2">
        <f t="shared" si="19"/>
        <v>1</v>
      </c>
      <c r="AM69" s="2" t="s">
        <v>55</v>
      </c>
      <c r="AN69" s="2" t="s">
        <v>70</v>
      </c>
      <c r="AO69" s="2">
        <f t="shared" si="20"/>
        <v>0</v>
      </c>
      <c r="AP69" s="39" t="s">
        <v>730</v>
      </c>
      <c r="AQ69" s="2" t="s">
        <v>233</v>
      </c>
      <c r="AR69" s="2" t="s">
        <v>70</v>
      </c>
      <c r="AS69" s="2" t="s">
        <v>67</v>
      </c>
      <c r="AT69" s="2">
        <f t="shared" si="21"/>
        <v>0</v>
      </c>
      <c r="AU69" s="2" t="s">
        <v>70</v>
      </c>
      <c r="AV69" s="2">
        <f t="shared" si="22"/>
        <v>1</v>
      </c>
      <c r="AW69" s="2" t="s">
        <v>67</v>
      </c>
      <c r="AX69" s="2">
        <f t="shared" si="23"/>
        <v>0</v>
      </c>
      <c r="AY69" s="2" t="s">
        <v>70</v>
      </c>
      <c r="AZ69" s="2" t="s">
        <v>67</v>
      </c>
      <c r="BA69" s="2">
        <f t="shared" si="24"/>
        <v>0</v>
      </c>
      <c r="BB69" s="2" t="s">
        <v>72</v>
      </c>
      <c r="BC69" s="2" t="s">
        <v>67</v>
      </c>
      <c r="BD69" s="2" t="s">
        <v>70</v>
      </c>
      <c r="BE69" s="2" t="s">
        <v>70</v>
      </c>
      <c r="BF69" s="2">
        <f t="shared" si="25"/>
        <v>1</v>
      </c>
      <c r="BG69" s="2" t="s">
        <v>70</v>
      </c>
      <c r="BH69" s="2">
        <f t="shared" si="26"/>
        <v>1</v>
      </c>
      <c r="BI69" s="2" t="s">
        <v>70</v>
      </c>
      <c r="BJ69" s="2" t="s">
        <v>70</v>
      </c>
      <c r="BK69" s="2" t="s">
        <v>70</v>
      </c>
      <c r="BL69" s="2" t="s">
        <v>70</v>
      </c>
      <c r="BM69" s="2" t="s">
        <v>70</v>
      </c>
      <c r="BN69" s="2" t="s">
        <v>378</v>
      </c>
      <c r="BO69" s="2">
        <f t="shared" si="27"/>
        <v>0.4</v>
      </c>
      <c r="BP69" s="2" t="str">
        <f t="shared" si="28"/>
        <v>.</v>
      </c>
      <c r="BQ69" s="2" t="s">
        <v>55</v>
      </c>
      <c r="BR69" s="2" t="s">
        <v>308</v>
      </c>
      <c r="BS69" s="2"/>
      <c r="BT69" s="2"/>
      <c r="BU69" s="2"/>
      <c r="BV69" s="2"/>
      <c r="BW69" s="2"/>
      <c r="BX69" s="2"/>
      <c r="BY69" s="2"/>
      <c r="BZ69" s="2"/>
      <c r="CA69" s="2"/>
      <c r="CB69" s="2"/>
      <c r="CC69" s="2"/>
      <c r="CD69" s="2"/>
      <c r="CE69" s="2"/>
      <c r="CF69" s="2"/>
      <c r="CG69" s="2"/>
      <c r="CH69" s="2"/>
      <c r="CI69" s="2"/>
      <c r="CJ69" s="2"/>
      <c r="CK69" s="2"/>
      <c r="CL69" s="2"/>
    </row>
    <row r="70" spans="1:90" ht="15.75" customHeight="1" x14ac:dyDescent="0.2">
      <c r="A70" s="6" t="s">
        <v>388</v>
      </c>
      <c r="B70" s="2">
        <v>143</v>
      </c>
      <c r="C70" s="2">
        <v>59</v>
      </c>
      <c r="D70" s="2">
        <v>84</v>
      </c>
      <c r="E70" s="2">
        <v>59</v>
      </c>
      <c r="F70" s="2">
        <v>84</v>
      </c>
      <c r="G70" s="21" t="s">
        <v>389</v>
      </c>
      <c r="H70" s="2" t="s">
        <v>76</v>
      </c>
      <c r="I70" s="2" t="s">
        <v>56</v>
      </c>
      <c r="J70" s="2" t="s">
        <v>77</v>
      </c>
      <c r="K70" s="2" t="s">
        <v>78</v>
      </c>
      <c r="L70" s="2" t="s">
        <v>123</v>
      </c>
      <c r="M70" s="21" t="s">
        <v>390</v>
      </c>
      <c r="N70" s="2" t="s">
        <v>58</v>
      </c>
      <c r="O70" s="2">
        <f t="shared" si="17"/>
        <v>0</v>
      </c>
      <c r="P70" s="39" t="s">
        <v>731</v>
      </c>
      <c r="Q70" s="2" t="s">
        <v>82</v>
      </c>
      <c r="R70" s="2" t="s">
        <v>222</v>
      </c>
      <c r="S70" s="2" t="s">
        <v>160</v>
      </c>
      <c r="T70" s="2">
        <v>2</v>
      </c>
      <c r="U70" s="2" t="s">
        <v>61</v>
      </c>
      <c r="V70" s="2" t="s">
        <v>62</v>
      </c>
      <c r="W70" s="2" t="s">
        <v>64</v>
      </c>
      <c r="X70" s="2">
        <f t="shared" si="18"/>
        <v>0</v>
      </c>
      <c r="Y70" s="2" t="s">
        <v>55</v>
      </c>
      <c r="Z70" s="2" t="s">
        <v>65</v>
      </c>
      <c r="AA70" s="2" t="s">
        <v>66</v>
      </c>
      <c r="AB70" s="2" t="s">
        <v>64</v>
      </c>
      <c r="AC70" s="2" t="s">
        <v>64</v>
      </c>
      <c r="AD70" s="2" t="s">
        <v>63</v>
      </c>
      <c r="AE70" s="3" t="s">
        <v>63</v>
      </c>
      <c r="AF70" s="2">
        <v>0.9526</v>
      </c>
      <c r="AG70" s="2">
        <v>3.2000000000000001E-2</v>
      </c>
      <c r="AH70" s="2">
        <v>9.0971428571428564E-2</v>
      </c>
      <c r="AI70" s="2" t="s">
        <v>391</v>
      </c>
      <c r="AJ70" s="2" t="s">
        <v>70</v>
      </c>
      <c r="AK70" s="2" t="s">
        <v>67</v>
      </c>
      <c r="AL70" s="2">
        <f t="shared" si="19"/>
        <v>1</v>
      </c>
      <c r="AM70" s="2" t="s">
        <v>55</v>
      </c>
      <c r="AN70" s="2" t="s">
        <v>70</v>
      </c>
      <c r="AO70" s="2">
        <f t="shared" si="20"/>
        <v>0</v>
      </c>
      <c r="AP70" s="39" t="s">
        <v>602</v>
      </c>
      <c r="AQ70" s="2" t="s">
        <v>70</v>
      </c>
      <c r="AR70" s="2" t="s">
        <v>70</v>
      </c>
      <c r="AS70" s="2" t="s">
        <v>67</v>
      </c>
      <c r="AT70" s="2">
        <f t="shared" si="21"/>
        <v>0</v>
      </c>
      <c r="AU70" s="2" t="s">
        <v>126</v>
      </c>
      <c r="AV70" s="2">
        <f t="shared" si="22"/>
        <v>0</v>
      </c>
      <c r="AW70" s="2" t="s">
        <v>67</v>
      </c>
      <c r="AX70" s="2">
        <f t="shared" si="23"/>
        <v>0</v>
      </c>
      <c r="AY70" s="2" t="s">
        <v>70</v>
      </c>
      <c r="AZ70" s="2" t="s">
        <v>67</v>
      </c>
      <c r="BA70" s="2">
        <f t="shared" si="24"/>
        <v>0</v>
      </c>
      <c r="BB70" s="2" t="s">
        <v>72</v>
      </c>
      <c r="BC70" s="2" t="s">
        <v>72</v>
      </c>
      <c r="BD70" s="2" t="s">
        <v>72</v>
      </c>
      <c r="BE70" s="2" t="s">
        <v>70</v>
      </c>
      <c r="BF70" s="2">
        <f t="shared" si="25"/>
        <v>1</v>
      </c>
      <c r="BG70" s="2" t="s">
        <v>70</v>
      </c>
      <c r="BH70" s="2">
        <f t="shared" si="26"/>
        <v>1</v>
      </c>
      <c r="BI70" s="2" t="s">
        <v>72</v>
      </c>
      <c r="BJ70" s="2" t="s">
        <v>70</v>
      </c>
      <c r="BK70" s="2" t="s">
        <v>67</v>
      </c>
      <c r="BL70" s="2" t="s">
        <v>70</v>
      </c>
      <c r="BM70" s="2" t="s">
        <v>70</v>
      </c>
      <c r="BN70" s="2" t="s">
        <v>392</v>
      </c>
      <c r="BO70" s="2">
        <f t="shared" si="27"/>
        <v>0.3</v>
      </c>
      <c r="BP70" s="2" t="str">
        <f t="shared" si="28"/>
        <v>.</v>
      </c>
      <c r="BQ70" s="2" t="s">
        <v>55</v>
      </c>
      <c r="BR70" s="2" t="s">
        <v>763</v>
      </c>
      <c r="BS70" s="2"/>
      <c r="BT70" s="2"/>
      <c r="BU70" s="2"/>
      <c r="BV70" s="2"/>
      <c r="BW70" s="2"/>
      <c r="BX70" s="2"/>
      <c r="BY70" s="2"/>
      <c r="BZ70" s="2"/>
      <c r="CA70" s="2"/>
      <c r="CB70" s="2"/>
      <c r="CC70" s="2"/>
      <c r="CD70" s="2"/>
      <c r="CE70" s="2"/>
      <c r="CF70" s="2"/>
      <c r="CG70" s="2"/>
      <c r="CH70" s="2"/>
      <c r="CI70" s="2"/>
      <c r="CJ70" s="2"/>
      <c r="CK70" s="2"/>
      <c r="CL70" s="2"/>
    </row>
    <row r="71" spans="1:90" ht="15.75" customHeight="1" x14ac:dyDescent="0.2">
      <c r="A71" s="2" t="s">
        <v>393</v>
      </c>
      <c r="B71" s="2">
        <v>78</v>
      </c>
      <c r="C71" s="2">
        <v>41</v>
      </c>
      <c r="D71" s="2">
        <v>37</v>
      </c>
      <c r="E71" s="2">
        <v>41</v>
      </c>
      <c r="F71" s="2">
        <v>37</v>
      </c>
      <c r="G71" s="39" t="s">
        <v>498</v>
      </c>
      <c r="H71" s="2" t="s">
        <v>324</v>
      </c>
      <c r="I71" s="2" t="s">
        <v>56</v>
      </c>
      <c r="J71" s="2" t="s">
        <v>106</v>
      </c>
      <c r="K71" s="2" t="s">
        <v>116</v>
      </c>
      <c r="L71" s="2" t="s">
        <v>123</v>
      </c>
      <c r="M71" s="21" t="s">
        <v>394</v>
      </c>
      <c r="N71" s="2" t="s">
        <v>80</v>
      </c>
      <c r="O71" s="2">
        <f t="shared" si="17"/>
        <v>1</v>
      </c>
      <c r="P71" s="39" t="s">
        <v>395</v>
      </c>
      <c r="Q71" s="2" t="s">
        <v>82</v>
      </c>
      <c r="R71" s="2" t="s">
        <v>60</v>
      </c>
      <c r="S71" s="2" t="s">
        <v>55</v>
      </c>
      <c r="T71" s="2">
        <v>1</v>
      </c>
      <c r="U71" s="2" t="s">
        <v>85</v>
      </c>
      <c r="V71" s="2" t="s">
        <v>108</v>
      </c>
      <c r="W71" s="2" t="s">
        <v>63</v>
      </c>
      <c r="X71" s="2">
        <f t="shared" si="18"/>
        <v>1</v>
      </c>
      <c r="Y71" s="2" t="s">
        <v>326</v>
      </c>
      <c r="Z71" s="2" t="s">
        <v>302</v>
      </c>
      <c r="AA71" s="2" t="s">
        <v>86</v>
      </c>
      <c r="AB71" s="2" t="s">
        <v>64</v>
      </c>
      <c r="AC71" s="2" t="s">
        <v>63</v>
      </c>
      <c r="AD71" s="2" t="s">
        <v>64</v>
      </c>
      <c r="AE71" s="2" t="s">
        <v>64</v>
      </c>
      <c r="AF71" s="2">
        <v>0.23</v>
      </c>
      <c r="AG71" s="2">
        <f>B71/(C71*D71)+AF71^2/(2*B71)</f>
        <v>5.1756373493568618E-2</v>
      </c>
      <c r="AH71" s="2">
        <v>5.1756373493568618E-2</v>
      </c>
      <c r="AI71" s="2" t="s">
        <v>111</v>
      </c>
      <c r="AJ71" s="2" t="s">
        <v>67</v>
      </c>
      <c r="AK71" s="2" t="s">
        <v>70</v>
      </c>
      <c r="AL71" s="2">
        <f t="shared" si="19"/>
        <v>0</v>
      </c>
      <c r="AM71" s="41" t="s">
        <v>603</v>
      </c>
      <c r="AN71" s="2" t="s">
        <v>67</v>
      </c>
      <c r="AO71" s="2">
        <f t="shared" si="20"/>
        <v>1</v>
      </c>
      <c r="AP71" s="21" t="s">
        <v>55</v>
      </c>
      <c r="AQ71" s="2" t="s">
        <v>70</v>
      </c>
      <c r="AR71" s="2" t="s">
        <v>67</v>
      </c>
      <c r="AS71" s="2" t="s">
        <v>67</v>
      </c>
      <c r="AT71" s="2">
        <f t="shared" si="21"/>
        <v>0</v>
      </c>
      <c r="AU71" s="2" t="s">
        <v>70</v>
      </c>
      <c r="AV71" s="2">
        <f t="shared" si="22"/>
        <v>1</v>
      </c>
      <c r="AW71" s="2" t="s">
        <v>70</v>
      </c>
      <c r="AX71" s="2">
        <f t="shared" si="23"/>
        <v>1</v>
      </c>
      <c r="AY71" s="2" t="s">
        <v>67</v>
      </c>
      <c r="AZ71" s="2" t="s">
        <v>67</v>
      </c>
      <c r="BA71" s="2">
        <f t="shared" si="24"/>
        <v>0</v>
      </c>
      <c r="BB71" s="2" t="s">
        <v>72</v>
      </c>
      <c r="BC71" s="2" t="s">
        <v>72</v>
      </c>
      <c r="BD71" s="2" t="s">
        <v>67</v>
      </c>
      <c r="BE71" s="2" t="s">
        <v>70</v>
      </c>
      <c r="BF71" s="2">
        <f t="shared" si="25"/>
        <v>1</v>
      </c>
      <c r="BG71" s="2" t="s">
        <v>70</v>
      </c>
      <c r="BH71" s="2">
        <f t="shared" si="26"/>
        <v>1</v>
      </c>
      <c r="BI71" s="2" t="s">
        <v>70</v>
      </c>
      <c r="BJ71" s="2" t="s">
        <v>70</v>
      </c>
      <c r="BK71" s="2" t="s">
        <v>70</v>
      </c>
      <c r="BL71" s="2" t="s">
        <v>70</v>
      </c>
      <c r="BM71" s="2" t="s">
        <v>70</v>
      </c>
      <c r="BN71" s="2" t="s">
        <v>111</v>
      </c>
      <c r="BO71" s="2">
        <f t="shared" si="27"/>
        <v>0.7</v>
      </c>
      <c r="BP71" s="2" t="str">
        <f t="shared" si="28"/>
        <v>.</v>
      </c>
      <c r="BQ71" s="2" t="s">
        <v>55</v>
      </c>
      <c r="BR71" s="2"/>
      <c r="BS71" s="2"/>
      <c r="BT71" s="2"/>
      <c r="BU71" s="2"/>
      <c r="BV71" s="2"/>
      <c r="BW71" s="2"/>
      <c r="BX71" s="2"/>
      <c r="BY71" s="2"/>
      <c r="BZ71" s="2"/>
      <c r="CA71" s="2"/>
      <c r="CB71" s="2"/>
      <c r="CC71" s="2"/>
      <c r="CD71" s="2"/>
      <c r="CE71" s="2"/>
      <c r="CF71" s="2"/>
      <c r="CG71" s="2"/>
      <c r="CH71" s="2"/>
      <c r="CI71" s="2"/>
      <c r="CJ71" s="2"/>
      <c r="CK71" s="2"/>
      <c r="CL71" s="2"/>
    </row>
    <row r="72" spans="1:90" ht="15.75" customHeight="1" x14ac:dyDescent="0.2">
      <c r="A72" s="2" t="s">
        <v>396</v>
      </c>
      <c r="B72" s="2">
        <v>108</v>
      </c>
      <c r="C72" s="2">
        <v>54</v>
      </c>
      <c r="D72" s="2">
        <v>54</v>
      </c>
      <c r="E72" s="2">
        <v>54</v>
      </c>
      <c r="F72" s="2">
        <v>54</v>
      </c>
      <c r="G72" s="39" t="s">
        <v>499</v>
      </c>
      <c r="H72" s="2" t="s">
        <v>324</v>
      </c>
      <c r="I72" s="2" t="s">
        <v>56</v>
      </c>
      <c r="J72" s="2" t="s">
        <v>106</v>
      </c>
      <c r="K72" s="2" t="s">
        <v>116</v>
      </c>
      <c r="L72" s="2" t="s">
        <v>95</v>
      </c>
      <c r="M72" s="21" t="s">
        <v>394</v>
      </c>
      <c r="N72" s="2" t="s">
        <v>80</v>
      </c>
      <c r="O72" s="2">
        <f t="shared" si="17"/>
        <v>1</v>
      </c>
      <c r="P72" s="39" t="s">
        <v>395</v>
      </c>
      <c r="Q72" s="2" t="s">
        <v>82</v>
      </c>
      <c r="R72" s="2" t="s">
        <v>107</v>
      </c>
      <c r="S72" s="2" t="s">
        <v>55</v>
      </c>
      <c r="T72" s="2">
        <v>1</v>
      </c>
      <c r="U72" s="2" t="s">
        <v>85</v>
      </c>
      <c r="V72" s="2" t="s">
        <v>108</v>
      </c>
      <c r="W72" s="2" t="s">
        <v>63</v>
      </c>
      <c r="X72" s="2">
        <f t="shared" si="18"/>
        <v>1</v>
      </c>
      <c r="Y72" s="2" t="s">
        <v>64</v>
      </c>
      <c r="Z72" s="2" t="s">
        <v>302</v>
      </c>
      <c r="AA72" s="2" t="s">
        <v>86</v>
      </c>
      <c r="AB72" s="2" t="s">
        <v>64</v>
      </c>
      <c r="AC72" s="2" t="s">
        <v>63</v>
      </c>
      <c r="AD72" s="2" t="s">
        <v>64</v>
      </c>
      <c r="AE72" s="2" t="s">
        <v>64</v>
      </c>
      <c r="AF72" s="2">
        <v>-3.1E-2</v>
      </c>
      <c r="AG72" s="2">
        <v>3.6999999999999998E-2</v>
      </c>
      <c r="AH72" s="2">
        <v>3.6999999999999998E-2</v>
      </c>
      <c r="AI72" s="2" t="s">
        <v>69</v>
      </c>
      <c r="AJ72" s="2" t="s">
        <v>67</v>
      </c>
      <c r="AK72" s="2" t="s">
        <v>70</v>
      </c>
      <c r="AL72" s="2">
        <f t="shared" si="19"/>
        <v>0</v>
      </c>
      <c r="AM72" s="41" t="s">
        <v>603</v>
      </c>
      <c r="AN72" s="2" t="s">
        <v>67</v>
      </c>
      <c r="AO72" s="2">
        <f t="shared" si="20"/>
        <v>1</v>
      </c>
      <c r="AP72" s="21" t="s">
        <v>55</v>
      </c>
      <c r="AQ72" s="2" t="s">
        <v>70</v>
      </c>
      <c r="AR72" s="2" t="s">
        <v>67</v>
      </c>
      <c r="AS72" s="2" t="s">
        <v>67</v>
      </c>
      <c r="AT72" s="2">
        <f t="shared" si="21"/>
        <v>0</v>
      </c>
      <c r="AU72" s="2" t="s">
        <v>70</v>
      </c>
      <c r="AV72" s="2">
        <f t="shared" si="22"/>
        <v>1</v>
      </c>
      <c r="AW72" s="2" t="s">
        <v>70</v>
      </c>
      <c r="AX72" s="2">
        <f t="shared" si="23"/>
        <v>1</v>
      </c>
      <c r="AY72" s="2" t="s">
        <v>70</v>
      </c>
      <c r="AZ72" s="2" t="s">
        <v>67</v>
      </c>
      <c r="BA72" s="2">
        <f t="shared" si="24"/>
        <v>0</v>
      </c>
      <c r="BB72" s="2" t="s">
        <v>72</v>
      </c>
      <c r="BC72" s="2" t="s">
        <v>72</v>
      </c>
      <c r="BD72" s="2" t="s">
        <v>72</v>
      </c>
      <c r="BE72" s="2" t="s">
        <v>70</v>
      </c>
      <c r="BF72" s="2">
        <f t="shared" si="25"/>
        <v>1</v>
      </c>
      <c r="BG72" s="2" t="s">
        <v>70</v>
      </c>
      <c r="BH72" s="2">
        <f t="shared" si="26"/>
        <v>1</v>
      </c>
      <c r="BI72" s="2" t="s">
        <v>70</v>
      </c>
      <c r="BJ72" s="2" t="s">
        <v>70</v>
      </c>
      <c r="BK72" s="2" t="s">
        <v>70</v>
      </c>
      <c r="BL72" s="2" t="s">
        <v>70</v>
      </c>
      <c r="BM72" s="2" t="s">
        <v>70</v>
      </c>
      <c r="BN72" s="2" t="s">
        <v>300</v>
      </c>
      <c r="BO72" s="2">
        <f t="shared" si="27"/>
        <v>0.7</v>
      </c>
      <c r="BP72" s="2" t="str">
        <f t="shared" si="28"/>
        <v>.</v>
      </c>
      <c r="BQ72" s="2" t="s">
        <v>55</v>
      </c>
      <c r="BR72" s="2"/>
      <c r="BS72" s="2"/>
      <c r="BT72" s="2"/>
      <c r="BU72" s="2"/>
      <c r="BV72" s="2"/>
      <c r="BW72" s="2"/>
      <c r="BX72" s="2"/>
      <c r="BY72" s="2"/>
      <c r="BZ72" s="2"/>
      <c r="CA72" s="2"/>
      <c r="CB72" s="2"/>
      <c r="CC72" s="2"/>
      <c r="CD72" s="2"/>
      <c r="CE72" s="2"/>
      <c r="CF72" s="2"/>
      <c r="CG72" s="2"/>
      <c r="CH72" s="2"/>
      <c r="CI72" s="2"/>
      <c r="CJ72" s="2"/>
      <c r="CK72" s="2"/>
      <c r="CL72" s="2"/>
    </row>
    <row r="73" spans="1:90" ht="15.75" customHeight="1" x14ac:dyDescent="0.2">
      <c r="A73" s="2" t="s">
        <v>397</v>
      </c>
      <c r="B73" s="2">
        <v>42</v>
      </c>
      <c r="C73" s="2">
        <v>21</v>
      </c>
      <c r="D73" s="2">
        <v>21</v>
      </c>
      <c r="E73" s="2">
        <v>21</v>
      </c>
      <c r="F73" s="2">
        <v>21</v>
      </c>
      <c r="G73" s="39" t="s">
        <v>500</v>
      </c>
      <c r="H73" s="2" t="s">
        <v>324</v>
      </c>
      <c r="I73" s="2" t="s">
        <v>56</v>
      </c>
      <c r="J73" s="2" t="s">
        <v>106</v>
      </c>
      <c r="K73" s="2" t="s">
        <v>116</v>
      </c>
      <c r="L73" s="2" t="s">
        <v>95</v>
      </c>
      <c r="M73" s="21" t="s">
        <v>394</v>
      </c>
      <c r="N73" s="2" t="s">
        <v>80</v>
      </c>
      <c r="O73" s="2">
        <f t="shared" si="17"/>
        <v>1</v>
      </c>
      <c r="P73" s="21" t="s">
        <v>395</v>
      </c>
      <c r="Q73" s="2" t="s">
        <v>82</v>
      </c>
      <c r="R73" s="2" t="s">
        <v>107</v>
      </c>
      <c r="S73" s="2" t="s">
        <v>55</v>
      </c>
      <c r="T73" s="2">
        <v>1</v>
      </c>
      <c r="U73" s="2" t="s">
        <v>85</v>
      </c>
      <c r="V73" s="2" t="s">
        <v>108</v>
      </c>
      <c r="W73" s="2" t="s">
        <v>63</v>
      </c>
      <c r="X73" s="2">
        <f t="shared" si="18"/>
        <v>1</v>
      </c>
      <c r="Y73" s="2" t="s">
        <v>64</v>
      </c>
      <c r="Z73" s="2" t="s">
        <v>302</v>
      </c>
      <c r="AA73" s="2" t="s">
        <v>86</v>
      </c>
      <c r="AB73" s="2" t="s">
        <v>64</v>
      </c>
      <c r="AC73" s="2" t="s">
        <v>63</v>
      </c>
      <c r="AD73" s="2" t="s">
        <v>63</v>
      </c>
      <c r="AE73" s="2" t="s">
        <v>63</v>
      </c>
      <c r="AF73" s="2">
        <v>0.86529999999999996</v>
      </c>
      <c r="AG73" s="2">
        <v>0.1042</v>
      </c>
      <c r="AH73" s="2">
        <v>0.1042</v>
      </c>
      <c r="AI73" s="2" t="s">
        <v>69</v>
      </c>
      <c r="AJ73" s="2" t="s">
        <v>67</v>
      </c>
      <c r="AK73" s="2" t="s">
        <v>70</v>
      </c>
      <c r="AL73" s="2">
        <f t="shared" si="19"/>
        <v>0</v>
      </c>
      <c r="AM73" s="41" t="s">
        <v>603</v>
      </c>
      <c r="AN73" s="2" t="s">
        <v>67</v>
      </c>
      <c r="AO73" s="2">
        <f t="shared" si="20"/>
        <v>1</v>
      </c>
      <c r="AP73" s="21" t="s">
        <v>55</v>
      </c>
      <c r="AQ73" s="2" t="s">
        <v>70</v>
      </c>
      <c r="AR73" s="2" t="s">
        <v>67</v>
      </c>
      <c r="AS73" s="2" t="s">
        <v>67</v>
      </c>
      <c r="AT73" s="2">
        <f t="shared" si="21"/>
        <v>0</v>
      </c>
      <c r="AU73" s="2" t="s">
        <v>70</v>
      </c>
      <c r="AV73" s="2">
        <f t="shared" si="22"/>
        <v>1</v>
      </c>
      <c r="AW73" s="2" t="s">
        <v>70</v>
      </c>
      <c r="AX73" s="2">
        <f t="shared" si="23"/>
        <v>1</v>
      </c>
      <c r="AY73" s="2" t="s">
        <v>67</v>
      </c>
      <c r="AZ73" s="2" t="s">
        <v>67</v>
      </c>
      <c r="BA73" s="2">
        <f t="shared" si="24"/>
        <v>0</v>
      </c>
      <c r="BB73" s="2" t="s">
        <v>72</v>
      </c>
      <c r="BC73" s="2" t="s">
        <v>72</v>
      </c>
      <c r="BD73" s="2" t="s">
        <v>67</v>
      </c>
      <c r="BE73" s="2" t="s">
        <v>70</v>
      </c>
      <c r="BF73" s="2">
        <f t="shared" si="25"/>
        <v>1</v>
      </c>
      <c r="BG73" s="2" t="s">
        <v>70</v>
      </c>
      <c r="BH73" s="2">
        <f t="shared" si="26"/>
        <v>1</v>
      </c>
      <c r="BI73" s="2" t="s">
        <v>70</v>
      </c>
      <c r="BJ73" s="2" t="s">
        <v>70</v>
      </c>
      <c r="BK73" s="2" t="s">
        <v>70</v>
      </c>
      <c r="BL73" s="2" t="s">
        <v>70</v>
      </c>
      <c r="BM73" s="2" t="s">
        <v>70</v>
      </c>
      <c r="BN73" s="2" t="s">
        <v>300</v>
      </c>
      <c r="BO73" s="2">
        <f t="shared" si="27"/>
        <v>0.7</v>
      </c>
      <c r="BP73" s="2" t="str">
        <f t="shared" si="28"/>
        <v>.</v>
      </c>
      <c r="BQ73" s="2" t="s">
        <v>55</v>
      </c>
      <c r="BR73" s="2"/>
      <c r="BS73" s="2"/>
      <c r="BT73" s="2"/>
      <c r="BU73" s="2"/>
      <c r="BV73" s="2"/>
      <c r="BW73" s="2"/>
      <c r="BX73" s="2"/>
      <c r="BY73" s="2"/>
      <c r="BZ73" s="2"/>
      <c r="CA73" s="2"/>
      <c r="CB73" s="2"/>
      <c r="CC73" s="2"/>
      <c r="CD73" s="2"/>
      <c r="CE73" s="2"/>
      <c r="CF73" s="2"/>
      <c r="CG73" s="2"/>
      <c r="CH73" s="2"/>
      <c r="CI73" s="2"/>
      <c r="CJ73" s="2"/>
      <c r="CK73" s="2"/>
      <c r="CL73" s="2"/>
    </row>
    <row r="74" spans="1:90" ht="15.75" customHeight="1" x14ac:dyDescent="0.2">
      <c r="A74" s="2" t="s">
        <v>398</v>
      </c>
      <c r="B74" s="2">
        <v>1786</v>
      </c>
      <c r="C74" s="2">
        <v>878</v>
      </c>
      <c r="D74" s="2">
        <v>908</v>
      </c>
      <c r="E74" s="2">
        <v>878</v>
      </c>
      <c r="F74" s="2">
        <v>908</v>
      </c>
      <c r="G74" s="39" t="s">
        <v>501</v>
      </c>
      <c r="H74" s="2" t="s">
        <v>324</v>
      </c>
      <c r="I74" s="2" t="s">
        <v>56</v>
      </c>
      <c r="J74" s="2" t="s">
        <v>106</v>
      </c>
      <c r="K74" s="2" t="s">
        <v>116</v>
      </c>
      <c r="L74" s="2" t="s">
        <v>123</v>
      </c>
      <c r="M74" s="39" t="s">
        <v>604</v>
      </c>
      <c r="N74" s="2" t="s">
        <v>80</v>
      </c>
      <c r="O74" s="2">
        <f t="shared" si="17"/>
        <v>1</v>
      </c>
      <c r="P74" s="39" t="s">
        <v>399</v>
      </c>
      <c r="Q74" s="2" t="s">
        <v>82</v>
      </c>
      <c r="R74" s="2" t="s">
        <v>107</v>
      </c>
      <c r="S74" s="2" t="s">
        <v>55</v>
      </c>
      <c r="T74" s="2">
        <v>2</v>
      </c>
      <c r="U74" s="2" t="s">
        <v>85</v>
      </c>
      <c r="V74" s="2" t="s">
        <v>62</v>
      </c>
      <c r="W74" s="2" t="s">
        <v>63</v>
      </c>
      <c r="X74" s="2">
        <f t="shared" si="18"/>
        <v>1</v>
      </c>
      <c r="Y74" s="2" t="s">
        <v>63</v>
      </c>
      <c r="Z74" s="2" t="s">
        <v>65</v>
      </c>
      <c r="AA74" s="2" t="s">
        <v>86</v>
      </c>
      <c r="AB74" s="2" t="s">
        <v>64</v>
      </c>
      <c r="AC74" s="2" t="s">
        <v>64</v>
      </c>
      <c r="AD74" s="2" t="s">
        <v>64</v>
      </c>
      <c r="AE74" s="2" t="s">
        <v>64</v>
      </c>
      <c r="AF74" s="2">
        <v>-4.1000000000000002E-2</v>
      </c>
      <c r="AG74" s="2">
        <v>2.2000000000000001E-3</v>
      </c>
      <c r="AH74" s="2">
        <v>2.2000000000000001E-3</v>
      </c>
      <c r="AI74" s="2" t="s">
        <v>400</v>
      </c>
      <c r="AJ74" s="2" t="s">
        <v>63</v>
      </c>
      <c r="AK74" s="2" t="s">
        <v>70</v>
      </c>
      <c r="AL74" s="2">
        <f t="shared" si="19"/>
        <v>0</v>
      </c>
      <c r="AM74" s="41" t="s">
        <v>733</v>
      </c>
      <c r="AN74" s="2" t="s">
        <v>70</v>
      </c>
      <c r="AO74" s="2">
        <f t="shared" si="20"/>
        <v>0</v>
      </c>
      <c r="AP74" s="39" t="s">
        <v>734</v>
      </c>
      <c r="AQ74" s="2" t="s">
        <v>70</v>
      </c>
      <c r="AR74" s="2" t="s">
        <v>67</v>
      </c>
      <c r="AS74" s="2" t="s">
        <v>67</v>
      </c>
      <c r="AT74" s="2">
        <f t="shared" si="21"/>
        <v>0</v>
      </c>
      <c r="AU74" s="2" t="s">
        <v>70</v>
      </c>
      <c r="AV74" s="2">
        <f t="shared" si="22"/>
        <v>1</v>
      </c>
      <c r="AW74" s="2" t="s">
        <v>70</v>
      </c>
      <c r="AX74" s="2">
        <f t="shared" si="23"/>
        <v>1</v>
      </c>
      <c r="AY74" s="2" t="s">
        <v>70</v>
      </c>
      <c r="AZ74" s="2" t="s">
        <v>67</v>
      </c>
      <c r="BA74" s="2">
        <f t="shared" si="24"/>
        <v>0</v>
      </c>
      <c r="BB74" s="2" t="s">
        <v>72</v>
      </c>
      <c r="BC74" s="2" t="s">
        <v>72</v>
      </c>
      <c r="BD74" s="2" t="s">
        <v>70</v>
      </c>
      <c r="BE74" s="2" t="s">
        <v>67</v>
      </c>
      <c r="BF74" s="2">
        <f t="shared" si="25"/>
        <v>0</v>
      </c>
      <c r="BG74" s="2" t="s">
        <v>70</v>
      </c>
      <c r="BH74" s="2">
        <f t="shared" si="26"/>
        <v>1</v>
      </c>
      <c r="BI74" s="2" t="s">
        <v>70</v>
      </c>
      <c r="BJ74" s="2" t="s">
        <v>70</v>
      </c>
      <c r="BK74" s="2" t="s">
        <v>70</v>
      </c>
      <c r="BL74" s="2" t="s">
        <v>70</v>
      </c>
      <c r="BM74" s="2" t="s">
        <v>70</v>
      </c>
      <c r="BN74" s="2" t="s">
        <v>313</v>
      </c>
      <c r="BO74" s="2">
        <f t="shared" si="27"/>
        <v>0.5</v>
      </c>
      <c r="BP74" s="2" t="str">
        <f t="shared" si="28"/>
        <v>Yes</v>
      </c>
      <c r="BQ74" s="2" t="s">
        <v>55</v>
      </c>
      <c r="BR74" s="2"/>
      <c r="BS74" s="2"/>
      <c r="BT74" s="2"/>
      <c r="BU74" s="2"/>
      <c r="BV74" s="2"/>
      <c r="BW74" s="2"/>
      <c r="BX74" s="2"/>
      <c r="BY74" s="2"/>
      <c r="BZ74" s="2"/>
      <c r="CA74" s="2"/>
      <c r="CB74" s="2"/>
      <c r="CC74" s="2"/>
      <c r="CD74" s="2"/>
      <c r="CE74" s="2"/>
      <c r="CF74" s="2"/>
      <c r="CG74" s="2"/>
      <c r="CH74" s="2"/>
      <c r="CI74" s="2"/>
      <c r="CJ74" s="2"/>
      <c r="CK74" s="2"/>
      <c r="CL74" s="2"/>
    </row>
    <row r="75" spans="1:90" ht="15.75" customHeight="1" x14ac:dyDescent="0.2">
      <c r="A75" s="2" t="s">
        <v>401</v>
      </c>
      <c r="B75" s="2">
        <v>1662</v>
      </c>
      <c r="C75" s="2">
        <v>833</v>
      </c>
      <c r="D75" s="2">
        <v>829</v>
      </c>
      <c r="E75" s="2">
        <v>833</v>
      </c>
      <c r="F75" s="2">
        <v>829</v>
      </c>
      <c r="G75" s="39" t="s">
        <v>502</v>
      </c>
      <c r="H75" s="2" t="s">
        <v>324</v>
      </c>
      <c r="I75" s="2" t="s">
        <v>56</v>
      </c>
      <c r="J75" s="2" t="s">
        <v>106</v>
      </c>
      <c r="K75" s="2" t="s">
        <v>125</v>
      </c>
      <c r="L75" s="2" t="s">
        <v>123</v>
      </c>
      <c r="M75" s="39" t="s">
        <v>604</v>
      </c>
      <c r="N75" s="2" t="s">
        <v>80</v>
      </c>
      <c r="O75" s="2">
        <f t="shared" si="17"/>
        <v>1</v>
      </c>
      <c r="P75" s="21" t="s">
        <v>399</v>
      </c>
      <c r="Q75" s="2" t="s">
        <v>82</v>
      </c>
      <c r="R75" s="2" t="s">
        <v>107</v>
      </c>
      <c r="S75" s="2" t="s">
        <v>55</v>
      </c>
      <c r="T75" s="2">
        <v>2</v>
      </c>
      <c r="U75" s="2" t="s">
        <v>85</v>
      </c>
      <c r="V75" s="2" t="s">
        <v>62</v>
      </c>
      <c r="W75" s="2" t="s">
        <v>63</v>
      </c>
      <c r="X75" s="2">
        <f t="shared" si="18"/>
        <v>1</v>
      </c>
      <c r="Y75" s="2" t="s">
        <v>63</v>
      </c>
      <c r="Z75" s="2" t="s">
        <v>65</v>
      </c>
      <c r="AA75" s="2" t="s">
        <v>86</v>
      </c>
      <c r="AB75" s="2" t="s">
        <v>64</v>
      </c>
      <c r="AC75" s="2" t="s">
        <v>63</v>
      </c>
      <c r="AD75" s="2" t="s">
        <v>63</v>
      </c>
      <c r="AE75" s="2" t="s">
        <v>63</v>
      </c>
      <c r="AF75" s="2">
        <v>0.1111</v>
      </c>
      <c r="AG75" s="2">
        <v>2.3999999999999998E-3</v>
      </c>
      <c r="AH75" s="2">
        <v>2.3999999999999998E-3</v>
      </c>
      <c r="AI75" s="2" t="s">
        <v>400</v>
      </c>
      <c r="AJ75" s="2" t="s">
        <v>63</v>
      </c>
      <c r="AK75" s="2" t="s">
        <v>70</v>
      </c>
      <c r="AL75" s="2">
        <f t="shared" si="19"/>
        <v>0</v>
      </c>
      <c r="AM75" s="41" t="s">
        <v>733</v>
      </c>
      <c r="AN75" s="2" t="s">
        <v>70</v>
      </c>
      <c r="AO75" s="2">
        <f t="shared" si="20"/>
        <v>0</v>
      </c>
      <c r="AP75" s="39" t="s">
        <v>734</v>
      </c>
      <c r="AQ75" s="2" t="s">
        <v>70</v>
      </c>
      <c r="AR75" s="2" t="s">
        <v>67</v>
      </c>
      <c r="AS75" s="2" t="s">
        <v>67</v>
      </c>
      <c r="AT75" s="2">
        <f t="shared" si="21"/>
        <v>0</v>
      </c>
      <c r="AU75" s="2" t="s">
        <v>70</v>
      </c>
      <c r="AV75" s="2">
        <f t="shared" si="22"/>
        <v>1</v>
      </c>
      <c r="AW75" s="2" t="s">
        <v>70</v>
      </c>
      <c r="AX75" s="2">
        <f t="shared" si="23"/>
        <v>1</v>
      </c>
      <c r="AY75" s="2" t="s">
        <v>70</v>
      </c>
      <c r="AZ75" s="2" t="s">
        <v>67</v>
      </c>
      <c r="BA75" s="2">
        <f t="shared" si="24"/>
        <v>0</v>
      </c>
      <c r="BB75" s="2" t="s">
        <v>72</v>
      </c>
      <c r="BC75" s="2" t="s">
        <v>72</v>
      </c>
      <c r="BD75" s="2" t="s">
        <v>70</v>
      </c>
      <c r="BE75" s="2" t="s">
        <v>67</v>
      </c>
      <c r="BF75" s="2">
        <f t="shared" si="25"/>
        <v>0</v>
      </c>
      <c r="BG75" s="2" t="s">
        <v>70</v>
      </c>
      <c r="BH75" s="2">
        <f t="shared" si="26"/>
        <v>1</v>
      </c>
      <c r="BI75" s="2" t="s">
        <v>70</v>
      </c>
      <c r="BJ75" s="2" t="s">
        <v>70</v>
      </c>
      <c r="BK75" s="2" t="s">
        <v>70</v>
      </c>
      <c r="BL75" s="2" t="s">
        <v>70</v>
      </c>
      <c r="BM75" s="2" t="s">
        <v>70</v>
      </c>
      <c r="BN75" s="2" t="s">
        <v>313</v>
      </c>
      <c r="BO75" s="2">
        <f t="shared" si="27"/>
        <v>0.5</v>
      </c>
      <c r="BP75" s="2" t="str">
        <f t="shared" si="28"/>
        <v>Yes</v>
      </c>
      <c r="BQ75" s="2" t="s">
        <v>55</v>
      </c>
      <c r="BR75" s="2"/>
      <c r="BS75" s="2"/>
      <c r="BT75" s="2"/>
      <c r="BU75" s="2"/>
      <c r="BV75" s="2"/>
      <c r="BW75" s="2"/>
      <c r="BX75" s="2"/>
      <c r="BY75" s="2"/>
      <c r="BZ75" s="2"/>
      <c r="CA75" s="2"/>
      <c r="CB75" s="2"/>
      <c r="CC75" s="2"/>
      <c r="CD75" s="2"/>
      <c r="CE75" s="2"/>
      <c r="CF75" s="2"/>
      <c r="CG75" s="2"/>
      <c r="CH75" s="2"/>
      <c r="CI75" s="2"/>
      <c r="CJ75" s="2"/>
      <c r="CK75" s="2"/>
      <c r="CL75" s="2"/>
    </row>
    <row r="76" spans="1:90" ht="15.75" customHeight="1" x14ac:dyDescent="0.2">
      <c r="A76" s="2" t="s">
        <v>402</v>
      </c>
      <c r="B76" s="2">
        <v>306</v>
      </c>
      <c r="C76" s="2">
        <v>152</v>
      </c>
      <c r="D76" s="2">
        <v>154</v>
      </c>
      <c r="E76" s="2">
        <v>152</v>
      </c>
      <c r="F76" s="2">
        <v>154</v>
      </c>
      <c r="G76" s="39" t="s">
        <v>743</v>
      </c>
      <c r="H76" s="2" t="s">
        <v>324</v>
      </c>
      <c r="I76" s="2" t="s">
        <v>56</v>
      </c>
      <c r="J76" s="2" t="s">
        <v>106</v>
      </c>
      <c r="K76" s="2" t="s">
        <v>116</v>
      </c>
      <c r="L76" s="2" t="s">
        <v>57</v>
      </c>
      <c r="M76" s="21" t="s">
        <v>403</v>
      </c>
      <c r="N76" s="2" t="s">
        <v>80</v>
      </c>
      <c r="O76" s="2">
        <f t="shared" si="17"/>
        <v>1</v>
      </c>
      <c r="P76" s="21" t="s">
        <v>404</v>
      </c>
      <c r="Q76" s="2" t="s">
        <v>82</v>
      </c>
      <c r="R76" s="2" t="s">
        <v>60</v>
      </c>
      <c r="S76" s="2" t="s">
        <v>84</v>
      </c>
      <c r="T76" s="2">
        <v>1</v>
      </c>
      <c r="U76" s="2" t="s">
        <v>85</v>
      </c>
      <c r="V76" s="2" t="s">
        <v>108</v>
      </c>
      <c r="W76" s="2" t="s">
        <v>64</v>
      </c>
      <c r="X76" s="2">
        <f t="shared" si="18"/>
        <v>0</v>
      </c>
      <c r="Y76" s="2" t="s">
        <v>55</v>
      </c>
      <c r="Z76" s="2" t="s">
        <v>302</v>
      </c>
      <c r="AA76" s="2" t="s">
        <v>86</v>
      </c>
      <c r="AB76" s="2" t="s">
        <v>64</v>
      </c>
      <c r="AC76" s="2" t="s">
        <v>63</v>
      </c>
      <c r="AD76" s="2" t="s">
        <v>63</v>
      </c>
      <c r="AE76" s="2" t="s">
        <v>63</v>
      </c>
      <c r="AF76" s="2">
        <v>0.1646</v>
      </c>
      <c r="AG76" s="2">
        <v>5.4999999999999997E-3</v>
      </c>
      <c r="AH76" s="2">
        <v>5.4999999999999997E-3</v>
      </c>
      <c r="AI76" s="2" t="s">
        <v>330</v>
      </c>
      <c r="AJ76" s="2" t="s">
        <v>100</v>
      </c>
      <c r="AK76" s="2" t="s">
        <v>70</v>
      </c>
      <c r="AL76" s="2">
        <f t="shared" si="19"/>
        <v>0</v>
      </c>
      <c r="AM76" s="41" t="s">
        <v>605</v>
      </c>
      <c r="AN76" s="2" t="s">
        <v>70</v>
      </c>
      <c r="AO76" s="2">
        <f t="shared" si="20"/>
        <v>0</v>
      </c>
      <c r="AP76" s="21" t="s">
        <v>405</v>
      </c>
      <c r="AQ76" s="2" t="s">
        <v>70</v>
      </c>
      <c r="AR76" s="2" t="s">
        <v>67</v>
      </c>
      <c r="AS76" s="2" t="s">
        <v>67</v>
      </c>
      <c r="AT76" s="2">
        <f t="shared" si="21"/>
        <v>0</v>
      </c>
      <c r="AU76" s="2" t="s">
        <v>70</v>
      </c>
      <c r="AV76" s="2">
        <f t="shared" si="22"/>
        <v>1</v>
      </c>
      <c r="AW76" s="2" t="s">
        <v>70</v>
      </c>
      <c r="AX76" s="2">
        <f t="shared" si="23"/>
        <v>1</v>
      </c>
      <c r="AY76" s="2" t="s">
        <v>67</v>
      </c>
      <c r="AZ76" s="2" t="s">
        <v>67</v>
      </c>
      <c r="BA76" s="2">
        <f t="shared" si="24"/>
        <v>0</v>
      </c>
      <c r="BB76" s="2" t="s">
        <v>72</v>
      </c>
      <c r="BC76" s="2" t="s">
        <v>72</v>
      </c>
      <c r="BD76" s="2" t="s">
        <v>67</v>
      </c>
      <c r="BE76" s="2" t="s">
        <v>70</v>
      </c>
      <c r="BF76" s="2">
        <f t="shared" si="25"/>
        <v>1</v>
      </c>
      <c r="BG76" s="2" t="s">
        <v>70</v>
      </c>
      <c r="BH76" s="2">
        <f t="shared" si="26"/>
        <v>1</v>
      </c>
      <c r="BI76" s="2" t="s">
        <v>72</v>
      </c>
      <c r="BJ76" s="2" t="s">
        <v>70</v>
      </c>
      <c r="BK76" s="2" t="s">
        <v>70</v>
      </c>
      <c r="BL76" s="2" t="s">
        <v>70</v>
      </c>
      <c r="BM76" s="2" t="s">
        <v>70</v>
      </c>
      <c r="BN76" s="2" t="s">
        <v>406</v>
      </c>
      <c r="BO76" s="2">
        <f t="shared" si="27"/>
        <v>0.5</v>
      </c>
      <c r="BP76" s="2" t="str">
        <f t="shared" si="28"/>
        <v>.</v>
      </c>
      <c r="BQ76" s="2" t="s">
        <v>55</v>
      </c>
      <c r="BR76" s="2" t="s">
        <v>308</v>
      </c>
      <c r="BS76" s="2"/>
      <c r="BT76" s="2"/>
      <c r="BU76" s="2"/>
      <c r="BV76" s="2"/>
      <c r="BW76" s="2"/>
      <c r="BX76" s="2"/>
      <c r="BY76" s="2"/>
      <c r="BZ76" s="2"/>
      <c r="CA76" s="2"/>
      <c r="CB76" s="2"/>
      <c r="CC76" s="2"/>
      <c r="CD76" s="2"/>
      <c r="CE76" s="2"/>
      <c r="CF76" s="2"/>
      <c r="CG76" s="2"/>
      <c r="CH76" s="2"/>
      <c r="CI76" s="2"/>
      <c r="CJ76" s="2"/>
      <c r="CK76" s="2"/>
      <c r="CL76" s="2"/>
    </row>
    <row r="77" spans="1:90" ht="15.75" customHeight="1" x14ac:dyDescent="0.2">
      <c r="A77" s="2" t="s">
        <v>407</v>
      </c>
      <c r="B77" s="8">
        <v>6323</v>
      </c>
      <c r="C77" s="2">
        <v>3173</v>
      </c>
      <c r="D77" s="8">
        <f t="shared" ref="D77:D78" si="29">B77-C77</f>
        <v>3150</v>
      </c>
      <c r="E77" s="2">
        <v>3173</v>
      </c>
      <c r="F77" s="2">
        <v>3150</v>
      </c>
      <c r="G77" s="39" t="s">
        <v>505</v>
      </c>
      <c r="H77" s="2" t="s">
        <v>324</v>
      </c>
      <c r="I77" s="2" t="s">
        <v>56</v>
      </c>
      <c r="J77" s="2" t="s">
        <v>106</v>
      </c>
      <c r="K77" s="2" t="s">
        <v>116</v>
      </c>
      <c r="L77" s="2" t="s">
        <v>123</v>
      </c>
      <c r="M77" s="36" t="s">
        <v>408</v>
      </c>
      <c r="N77" s="2" t="s">
        <v>80</v>
      </c>
      <c r="O77" s="2">
        <f t="shared" si="17"/>
        <v>1</v>
      </c>
      <c r="P77" s="29" t="s">
        <v>409</v>
      </c>
      <c r="Q77" s="2" t="s">
        <v>82</v>
      </c>
      <c r="R77" s="2" t="s">
        <v>107</v>
      </c>
      <c r="S77" s="2" t="s">
        <v>55</v>
      </c>
      <c r="T77" s="2">
        <v>2</v>
      </c>
      <c r="U77" s="2" t="s">
        <v>85</v>
      </c>
      <c r="V77" s="2" t="s">
        <v>108</v>
      </c>
      <c r="W77" s="2" t="s">
        <v>63</v>
      </c>
      <c r="X77" s="2">
        <f t="shared" si="18"/>
        <v>1</v>
      </c>
      <c r="Y77" s="2" t="s">
        <v>63</v>
      </c>
      <c r="Z77" s="2" t="s">
        <v>65</v>
      </c>
      <c r="AA77" s="2" t="s">
        <v>86</v>
      </c>
      <c r="AB77" s="2" t="s">
        <v>64</v>
      </c>
      <c r="AC77" s="2" t="s">
        <v>64</v>
      </c>
      <c r="AD77" s="2" t="s">
        <v>64</v>
      </c>
      <c r="AE77" s="2" t="s">
        <v>64</v>
      </c>
      <c r="AF77" s="2">
        <v>-7.4000000000000003E-3</v>
      </c>
      <c r="AG77" s="2">
        <v>5.9999999999999995E-4</v>
      </c>
      <c r="AH77" s="2">
        <v>5.9999999999999995E-4</v>
      </c>
      <c r="AI77" s="2" t="s">
        <v>410</v>
      </c>
      <c r="AJ77" s="2" t="s">
        <v>70</v>
      </c>
      <c r="AK77" s="2" t="s">
        <v>70</v>
      </c>
      <c r="AL77" s="2">
        <f t="shared" si="19"/>
        <v>0</v>
      </c>
      <c r="AM77" s="41" t="s">
        <v>737</v>
      </c>
      <c r="AN77" s="2" t="s">
        <v>70</v>
      </c>
      <c r="AO77" s="2">
        <f t="shared" si="20"/>
        <v>0</v>
      </c>
      <c r="AP77" s="42" t="s">
        <v>738</v>
      </c>
      <c r="AQ77" s="2" t="s">
        <v>70</v>
      </c>
      <c r="AR77" s="2" t="s">
        <v>67</v>
      </c>
      <c r="AS77" s="2" t="s">
        <v>70</v>
      </c>
      <c r="AT77" s="2">
        <f t="shared" si="21"/>
        <v>1</v>
      </c>
      <c r="AU77" s="2" t="s">
        <v>70</v>
      </c>
      <c r="AV77" s="2">
        <f t="shared" si="22"/>
        <v>1</v>
      </c>
      <c r="AW77" s="2" t="s">
        <v>70</v>
      </c>
      <c r="AX77" s="2">
        <f t="shared" si="23"/>
        <v>1</v>
      </c>
      <c r="AY77" s="2" t="s">
        <v>70</v>
      </c>
      <c r="AZ77" s="2" t="s">
        <v>67</v>
      </c>
      <c r="BA77" s="2">
        <f t="shared" si="24"/>
        <v>0</v>
      </c>
      <c r="BB77" s="2" t="s">
        <v>72</v>
      </c>
      <c r="BC77" s="2" t="s">
        <v>72</v>
      </c>
      <c r="BD77" s="2" t="s">
        <v>67</v>
      </c>
      <c r="BE77" s="2" t="s">
        <v>67</v>
      </c>
      <c r="BF77" s="2">
        <f t="shared" si="25"/>
        <v>0</v>
      </c>
      <c r="BG77" s="2" t="s">
        <v>70</v>
      </c>
      <c r="BH77" s="2">
        <f t="shared" si="26"/>
        <v>1</v>
      </c>
      <c r="BI77" s="2" t="s">
        <v>70</v>
      </c>
      <c r="BJ77" s="2" t="s">
        <v>70</v>
      </c>
      <c r="BK77" s="2" t="s">
        <v>67</v>
      </c>
      <c r="BL77" s="2" t="s">
        <v>70</v>
      </c>
      <c r="BM77" s="2" t="s">
        <v>67</v>
      </c>
      <c r="BN77" s="2" t="s">
        <v>411</v>
      </c>
      <c r="BO77" s="2">
        <f t="shared" si="27"/>
        <v>0.6</v>
      </c>
      <c r="BP77" s="2" t="str">
        <f t="shared" si="28"/>
        <v>Yes</v>
      </c>
      <c r="BQ77" s="2" t="s">
        <v>70</v>
      </c>
      <c r="BR77" s="2" t="s">
        <v>308</v>
      </c>
      <c r="BS77" s="2"/>
      <c r="BT77" s="2"/>
      <c r="BU77" s="2"/>
      <c r="BV77" s="2"/>
      <c r="BW77" s="2"/>
      <c r="BX77" s="2"/>
      <c r="BY77" s="2"/>
      <c r="BZ77" s="2"/>
      <c r="CA77" s="2"/>
      <c r="CB77" s="2"/>
      <c r="CC77" s="2"/>
      <c r="CD77" s="2"/>
      <c r="CE77" s="2"/>
      <c r="CF77" s="2"/>
      <c r="CG77" s="2"/>
      <c r="CH77" s="2"/>
      <c r="CI77" s="2"/>
      <c r="CJ77" s="2"/>
      <c r="CK77" s="2"/>
      <c r="CL77" s="2"/>
    </row>
    <row r="78" spans="1:90" ht="15.75" customHeight="1" x14ac:dyDescent="0.2">
      <c r="A78" s="2" t="s">
        <v>412</v>
      </c>
      <c r="B78" s="8">
        <v>6219</v>
      </c>
      <c r="C78" s="2">
        <v>3121</v>
      </c>
      <c r="D78" s="8">
        <f t="shared" si="29"/>
        <v>3098</v>
      </c>
      <c r="E78" s="2">
        <v>3121</v>
      </c>
      <c r="F78" s="2">
        <v>3098</v>
      </c>
      <c r="G78" s="39" t="s">
        <v>506</v>
      </c>
      <c r="H78" s="2" t="s">
        <v>324</v>
      </c>
      <c r="I78" s="2" t="s">
        <v>56</v>
      </c>
      <c r="J78" s="2" t="s">
        <v>106</v>
      </c>
      <c r="K78" s="2" t="s">
        <v>125</v>
      </c>
      <c r="L78" s="2" t="s">
        <v>123</v>
      </c>
      <c r="M78" s="36" t="s">
        <v>408</v>
      </c>
      <c r="N78" s="2" t="s">
        <v>80</v>
      </c>
      <c r="O78" s="2">
        <f t="shared" si="17"/>
        <v>1</v>
      </c>
      <c r="P78" s="29" t="s">
        <v>409</v>
      </c>
      <c r="Q78" s="2" t="s">
        <v>82</v>
      </c>
      <c r="R78" s="2" t="s">
        <v>107</v>
      </c>
      <c r="S78" s="2" t="s">
        <v>55</v>
      </c>
      <c r="T78" s="2">
        <v>2</v>
      </c>
      <c r="U78" s="2" t="s">
        <v>85</v>
      </c>
      <c r="V78" s="2" t="s">
        <v>108</v>
      </c>
      <c r="W78" s="2" t="s">
        <v>63</v>
      </c>
      <c r="X78" s="2">
        <f t="shared" si="18"/>
        <v>1</v>
      </c>
      <c r="Y78" s="2" t="s">
        <v>63</v>
      </c>
      <c r="Z78" s="2" t="s">
        <v>65</v>
      </c>
      <c r="AA78" s="2" t="s">
        <v>86</v>
      </c>
      <c r="AB78" s="2" t="s">
        <v>64</v>
      </c>
      <c r="AC78" s="2" t="s">
        <v>64</v>
      </c>
      <c r="AD78" s="2" t="s">
        <v>63</v>
      </c>
      <c r="AE78" s="2" t="s">
        <v>63</v>
      </c>
      <c r="AF78" s="2">
        <v>8.1299999999999997E-2</v>
      </c>
      <c r="AG78" s="2">
        <v>5.9999999999999995E-4</v>
      </c>
      <c r="AH78" s="2">
        <v>5.9999999999999995E-4</v>
      </c>
      <c r="AI78" s="2" t="s">
        <v>413</v>
      </c>
      <c r="AJ78" s="2" t="s">
        <v>70</v>
      </c>
      <c r="AK78" s="2" t="s">
        <v>70</v>
      </c>
      <c r="AL78" s="2">
        <f t="shared" si="19"/>
        <v>0</v>
      </c>
      <c r="AM78" s="41" t="s">
        <v>737</v>
      </c>
      <c r="AN78" s="2" t="s">
        <v>70</v>
      </c>
      <c r="AO78" s="2">
        <f t="shared" si="20"/>
        <v>0</v>
      </c>
      <c r="AP78" s="42" t="s">
        <v>738</v>
      </c>
      <c r="AQ78" s="2" t="s">
        <v>70</v>
      </c>
      <c r="AR78" s="2" t="s">
        <v>70</v>
      </c>
      <c r="AS78" s="2" t="s">
        <v>70</v>
      </c>
      <c r="AT78" s="2">
        <f t="shared" si="21"/>
        <v>1</v>
      </c>
      <c r="AU78" s="2" t="s">
        <v>70</v>
      </c>
      <c r="AV78" s="2">
        <f t="shared" si="22"/>
        <v>1</v>
      </c>
      <c r="AW78" s="2" t="s">
        <v>70</v>
      </c>
      <c r="AX78" s="2">
        <f t="shared" si="23"/>
        <v>1</v>
      </c>
      <c r="AY78" s="2" t="s">
        <v>70</v>
      </c>
      <c r="AZ78" s="2" t="s">
        <v>67</v>
      </c>
      <c r="BA78" s="2">
        <f t="shared" si="24"/>
        <v>0</v>
      </c>
      <c r="BB78" s="2" t="s">
        <v>72</v>
      </c>
      <c r="BC78" s="2" t="s">
        <v>72</v>
      </c>
      <c r="BD78" s="2" t="s">
        <v>67</v>
      </c>
      <c r="BE78" s="2" t="s">
        <v>67</v>
      </c>
      <c r="BF78" s="2">
        <f t="shared" si="25"/>
        <v>0</v>
      </c>
      <c r="BG78" s="2" t="s">
        <v>70</v>
      </c>
      <c r="BH78" s="2">
        <f t="shared" si="26"/>
        <v>1</v>
      </c>
      <c r="BI78" s="2" t="s">
        <v>70</v>
      </c>
      <c r="BJ78" s="2" t="s">
        <v>70</v>
      </c>
      <c r="BK78" s="2" t="s">
        <v>67</v>
      </c>
      <c r="BL78" s="2" t="s">
        <v>70</v>
      </c>
      <c r="BM78" s="2" t="s">
        <v>67</v>
      </c>
      <c r="BN78" s="2" t="s">
        <v>411</v>
      </c>
      <c r="BO78" s="2">
        <f t="shared" si="27"/>
        <v>0.6</v>
      </c>
      <c r="BP78" s="2" t="str">
        <f t="shared" si="28"/>
        <v>Yes</v>
      </c>
      <c r="BQ78" s="2" t="s">
        <v>70</v>
      </c>
      <c r="BR78" s="2" t="s">
        <v>308</v>
      </c>
      <c r="BS78" s="2"/>
      <c r="BT78" s="2"/>
      <c r="BU78" s="2"/>
      <c r="BV78" s="2"/>
      <c r="BW78" s="2"/>
      <c r="BX78" s="2"/>
      <c r="BY78" s="2"/>
      <c r="BZ78" s="2"/>
      <c r="CA78" s="2"/>
      <c r="CB78" s="2"/>
      <c r="CC78" s="2"/>
      <c r="CD78" s="2"/>
      <c r="CE78" s="2"/>
      <c r="CF78" s="2"/>
      <c r="CG78" s="2"/>
      <c r="CH78" s="2"/>
      <c r="CI78" s="2"/>
      <c r="CJ78" s="2"/>
      <c r="CK78" s="2"/>
      <c r="CL78" s="2"/>
    </row>
    <row r="79" spans="1:90" ht="15.75" customHeight="1" x14ac:dyDescent="0.2">
      <c r="A79" s="2" t="s">
        <v>414</v>
      </c>
      <c r="B79" s="2">
        <v>445</v>
      </c>
      <c r="C79" s="2">
        <v>64</v>
      </c>
      <c r="D79" s="2">
        <v>381</v>
      </c>
      <c r="E79" s="2">
        <v>64</v>
      </c>
      <c r="F79" s="2">
        <v>381</v>
      </c>
      <c r="G79" s="21" t="s">
        <v>415</v>
      </c>
      <c r="H79" s="2" t="s">
        <v>76</v>
      </c>
      <c r="I79" s="2" t="s">
        <v>56</v>
      </c>
      <c r="J79" s="2" t="s">
        <v>77</v>
      </c>
      <c r="K79" s="2" t="s">
        <v>78</v>
      </c>
      <c r="L79" s="2" t="s">
        <v>57</v>
      </c>
      <c r="M79" s="21" t="s">
        <v>416</v>
      </c>
      <c r="N79" s="2" t="s">
        <v>58</v>
      </c>
      <c r="O79" s="2">
        <f t="shared" si="17"/>
        <v>0</v>
      </c>
      <c r="P79" s="39" t="s">
        <v>606</v>
      </c>
      <c r="Q79" s="2" t="s">
        <v>82</v>
      </c>
      <c r="R79" s="2" t="s">
        <v>83</v>
      </c>
      <c r="S79" s="2" t="s">
        <v>84</v>
      </c>
      <c r="T79" s="2">
        <v>4</v>
      </c>
      <c r="U79" s="2" t="s">
        <v>61</v>
      </c>
      <c r="V79" s="2" t="s">
        <v>62</v>
      </c>
      <c r="W79" s="2" t="s">
        <v>63</v>
      </c>
      <c r="X79" s="2">
        <f t="shared" si="18"/>
        <v>1</v>
      </c>
      <c r="Y79" s="2" t="s">
        <v>57</v>
      </c>
      <c r="Z79" s="2" t="s">
        <v>417</v>
      </c>
      <c r="AA79" s="2" t="s">
        <v>134</v>
      </c>
      <c r="AB79" s="2" t="s">
        <v>64</v>
      </c>
      <c r="AC79" s="2" t="s">
        <v>64</v>
      </c>
      <c r="AD79" s="2" t="s">
        <v>64</v>
      </c>
      <c r="AE79" s="2" t="s">
        <v>64</v>
      </c>
      <c r="AF79" s="4">
        <v>-0.218</v>
      </c>
      <c r="AG79" s="2">
        <f>B79/(C79*D79)+AF79^2/(2*B79)</f>
        <v>1.8303069668819488E-2</v>
      </c>
      <c r="AH79" s="2">
        <v>0.1003778873416311</v>
      </c>
      <c r="AI79" s="2" t="s">
        <v>673</v>
      </c>
      <c r="AJ79" s="2" t="s">
        <v>100</v>
      </c>
      <c r="AK79" s="2" t="s">
        <v>67</v>
      </c>
      <c r="AL79" s="2">
        <f t="shared" si="19"/>
        <v>1</v>
      </c>
      <c r="AM79" s="2" t="s">
        <v>55</v>
      </c>
      <c r="AN79" s="2" t="s">
        <v>70</v>
      </c>
      <c r="AO79" s="2">
        <f t="shared" si="20"/>
        <v>0</v>
      </c>
      <c r="AP79" s="39" t="s">
        <v>607</v>
      </c>
      <c r="AQ79" s="2" t="s">
        <v>70</v>
      </c>
      <c r="AR79" s="2" t="s">
        <v>67</v>
      </c>
      <c r="AS79" s="2" t="s">
        <v>70</v>
      </c>
      <c r="AT79" s="2">
        <f t="shared" si="21"/>
        <v>1</v>
      </c>
      <c r="AU79" s="2" t="s">
        <v>101</v>
      </c>
      <c r="AV79" s="2">
        <f t="shared" si="22"/>
        <v>0</v>
      </c>
      <c r="AW79" s="2" t="s">
        <v>67</v>
      </c>
      <c r="AX79" s="2">
        <f t="shared" si="23"/>
        <v>0</v>
      </c>
      <c r="AY79" s="2" t="s">
        <v>70</v>
      </c>
      <c r="AZ79" s="2" t="s">
        <v>67</v>
      </c>
      <c r="BA79" s="2">
        <f t="shared" si="24"/>
        <v>0</v>
      </c>
      <c r="BB79" s="2" t="s">
        <v>72</v>
      </c>
      <c r="BC79" s="2" t="s">
        <v>72</v>
      </c>
      <c r="BD79" s="2" t="s">
        <v>70</v>
      </c>
      <c r="BE79" s="2" t="s">
        <v>70</v>
      </c>
      <c r="BF79" s="2">
        <f t="shared" si="25"/>
        <v>1</v>
      </c>
      <c r="BG79" s="2" t="s">
        <v>70</v>
      </c>
      <c r="BH79" s="2">
        <f t="shared" si="26"/>
        <v>1</v>
      </c>
      <c r="BI79" s="2" t="s">
        <v>70</v>
      </c>
      <c r="BJ79" s="2" t="s">
        <v>70</v>
      </c>
      <c r="BK79" s="2" t="s">
        <v>67</v>
      </c>
      <c r="BL79" s="2" t="s">
        <v>70</v>
      </c>
      <c r="BM79" s="2" t="s">
        <v>70</v>
      </c>
      <c r="BN79" s="2" t="s">
        <v>418</v>
      </c>
      <c r="BO79" s="2">
        <f t="shared" si="27"/>
        <v>0.5</v>
      </c>
      <c r="BP79" s="2" t="str">
        <f t="shared" si="28"/>
        <v>.</v>
      </c>
      <c r="BQ79" s="2" t="s">
        <v>55</v>
      </c>
      <c r="BR79" s="2" t="s">
        <v>769</v>
      </c>
      <c r="BS79" s="2"/>
      <c r="BT79" s="2"/>
      <c r="BU79" s="2"/>
      <c r="BV79" s="2"/>
      <c r="BW79" s="2"/>
      <c r="BX79" s="2"/>
      <c r="BY79" s="2"/>
      <c r="BZ79" s="2"/>
      <c r="CA79" s="2"/>
      <c r="CB79" s="2"/>
      <c r="CC79" s="2"/>
      <c r="CD79" s="2"/>
      <c r="CE79" s="2"/>
      <c r="CF79" s="2"/>
      <c r="CG79" s="2"/>
      <c r="CH79" s="2"/>
      <c r="CI79" s="2"/>
      <c r="CJ79" s="2"/>
      <c r="CK79" s="2"/>
      <c r="CL79" s="2"/>
    </row>
    <row r="80" spans="1:90" ht="15.75" customHeight="1" x14ac:dyDescent="0.2">
      <c r="A80" s="6" t="s">
        <v>419</v>
      </c>
      <c r="B80" s="2">
        <v>23</v>
      </c>
      <c r="C80" s="2">
        <v>6</v>
      </c>
      <c r="D80" s="2">
        <v>17</v>
      </c>
      <c r="E80" s="2">
        <v>6</v>
      </c>
      <c r="F80" s="2">
        <v>17</v>
      </c>
      <c r="G80" s="21" t="s">
        <v>420</v>
      </c>
      <c r="H80" s="2" t="s">
        <v>76</v>
      </c>
      <c r="I80" s="2" t="s">
        <v>56</v>
      </c>
      <c r="J80" s="2" t="s">
        <v>77</v>
      </c>
      <c r="K80" s="2" t="s">
        <v>125</v>
      </c>
      <c r="L80" s="2" t="s">
        <v>57</v>
      </c>
      <c r="M80" s="39" t="s">
        <v>608</v>
      </c>
      <c r="N80" s="2" t="s">
        <v>58</v>
      </c>
      <c r="O80" s="2">
        <f t="shared" si="17"/>
        <v>0</v>
      </c>
      <c r="P80" s="39" t="s">
        <v>739</v>
      </c>
      <c r="Q80" s="2" t="s">
        <v>82</v>
      </c>
      <c r="R80" s="2" t="s">
        <v>83</v>
      </c>
      <c r="S80" s="2" t="s">
        <v>98</v>
      </c>
      <c r="T80" s="2">
        <v>31</v>
      </c>
      <c r="U80" s="2" t="s">
        <v>61</v>
      </c>
      <c r="V80" s="2" t="s">
        <v>62</v>
      </c>
      <c r="W80" s="2" t="s">
        <v>63</v>
      </c>
      <c r="X80" s="2">
        <f t="shared" si="18"/>
        <v>1</v>
      </c>
      <c r="Y80" s="2" t="s">
        <v>64</v>
      </c>
      <c r="Z80" s="2" t="s">
        <v>417</v>
      </c>
      <c r="AA80" s="2" t="s">
        <v>66</v>
      </c>
      <c r="AB80" s="2" t="s">
        <v>64</v>
      </c>
      <c r="AC80" s="2" t="s">
        <v>64</v>
      </c>
      <c r="AD80" s="2" t="s">
        <v>64</v>
      </c>
      <c r="AE80" s="2" t="s">
        <v>64</v>
      </c>
      <c r="AF80" s="2">
        <v>-2.7E-2</v>
      </c>
      <c r="AG80" s="2">
        <v>0.22550600000000001</v>
      </c>
      <c r="AH80" s="2">
        <v>0.69906860000000004</v>
      </c>
      <c r="AI80" s="2" t="s">
        <v>421</v>
      </c>
      <c r="AJ80" s="2" t="s">
        <v>70</v>
      </c>
      <c r="AK80" s="2" t="s">
        <v>67</v>
      </c>
      <c r="AL80" s="2">
        <f t="shared" si="19"/>
        <v>1</v>
      </c>
      <c r="AM80" s="2" t="s">
        <v>55</v>
      </c>
      <c r="AN80" s="2" t="s">
        <v>70</v>
      </c>
      <c r="AO80" s="2">
        <f t="shared" si="20"/>
        <v>0</v>
      </c>
      <c r="AP80" s="41" t="s">
        <v>740</v>
      </c>
      <c r="AQ80" s="2" t="s">
        <v>70</v>
      </c>
      <c r="AR80" s="2" t="s">
        <v>67</v>
      </c>
      <c r="AS80" s="2" t="s">
        <v>67</v>
      </c>
      <c r="AT80" s="2">
        <f t="shared" si="21"/>
        <v>0</v>
      </c>
      <c r="AU80" s="2" t="s">
        <v>126</v>
      </c>
      <c r="AV80" s="2">
        <f t="shared" si="22"/>
        <v>0</v>
      </c>
      <c r="AW80" s="2" t="s">
        <v>67</v>
      </c>
      <c r="AX80" s="2">
        <f t="shared" si="23"/>
        <v>0</v>
      </c>
      <c r="AY80" s="2" t="s">
        <v>67</v>
      </c>
      <c r="AZ80" s="2" t="s">
        <v>67</v>
      </c>
      <c r="BA80" s="2">
        <f t="shared" si="24"/>
        <v>0</v>
      </c>
      <c r="BB80" s="2" t="s">
        <v>72</v>
      </c>
      <c r="BC80" s="2" t="s">
        <v>72</v>
      </c>
      <c r="BD80" s="2" t="s">
        <v>72</v>
      </c>
      <c r="BE80" s="2" t="s">
        <v>70</v>
      </c>
      <c r="BF80" s="2">
        <f t="shared" si="25"/>
        <v>1</v>
      </c>
      <c r="BG80" s="2" t="s">
        <v>70</v>
      </c>
      <c r="BH80" s="2">
        <f t="shared" si="26"/>
        <v>1</v>
      </c>
      <c r="BI80" s="2" t="s">
        <v>67</v>
      </c>
      <c r="BJ80" s="2" t="s">
        <v>70</v>
      </c>
      <c r="BK80" s="2" t="s">
        <v>67</v>
      </c>
      <c r="BL80" s="2" t="s">
        <v>70</v>
      </c>
      <c r="BM80" s="2" t="s">
        <v>70</v>
      </c>
      <c r="BN80" s="2" t="s">
        <v>422</v>
      </c>
      <c r="BO80" s="2">
        <f t="shared" si="27"/>
        <v>0.4</v>
      </c>
      <c r="BP80" s="2" t="str">
        <f t="shared" si="28"/>
        <v>.</v>
      </c>
      <c r="BQ80" s="2" t="s">
        <v>55</v>
      </c>
      <c r="BR80" s="2" t="s">
        <v>763</v>
      </c>
      <c r="BS80" s="2"/>
      <c r="BT80" s="2"/>
      <c r="BU80" s="2"/>
      <c r="BV80" s="2"/>
      <c r="BW80" s="2"/>
      <c r="BX80" s="2"/>
      <c r="BY80" s="2"/>
      <c r="BZ80" s="2"/>
      <c r="CA80" s="2"/>
      <c r="CB80" s="2"/>
      <c r="CC80" s="2"/>
      <c r="CD80" s="2"/>
      <c r="CE80" s="2"/>
      <c r="CF80" s="2"/>
      <c r="CG80" s="2"/>
      <c r="CH80" s="2"/>
      <c r="CI80" s="2"/>
      <c r="CJ80" s="2"/>
      <c r="CK80" s="2"/>
      <c r="CL80" s="2"/>
    </row>
    <row r="81" spans="1:89"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9"/>
      <c r="AF81" s="2"/>
      <c r="AG81" s="2"/>
      <c r="AH81" s="2"/>
      <c r="AI81" s="2"/>
      <c r="AJ81" s="2"/>
      <c r="AK81" s="2"/>
      <c r="AL81" s="2"/>
      <c r="AM81" s="2"/>
      <c r="AN81" s="2"/>
      <c r="AO81" s="2"/>
      <c r="AP81" s="7"/>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row>
    <row r="82" spans="1:89" s="16" customFormat="1" ht="15.75" customHeight="1" x14ac:dyDescent="0.2">
      <c r="A82" s="17" t="s">
        <v>423</v>
      </c>
      <c r="B82" s="17"/>
      <c r="C82" s="17"/>
      <c r="D82" s="17"/>
      <c r="E82" s="17"/>
      <c r="F82" s="17"/>
      <c r="G82" s="17"/>
      <c r="H82" s="17"/>
      <c r="I82" s="17"/>
      <c r="J82" s="17"/>
      <c r="K82" s="17"/>
      <c r="L82" s="17"/>
      <c r="M82" s="17"/>
      <c r="N82" s="17"/>
      <c r="O82" s="43"/>
      <c r="P82" s="17"/>
      <c r="Q82" s="17"/>
      <c r="R82" s="17"/>
      <c r="S82" s="17"/>
      <c r="T82" s="17"/>
      <c r="U82" s="17"/>
      <c r="V82" s="17"/>
      <c r="W82" s="17"/>
      <c r="X82" s="43"/>
      <c r="Y82" s="17"/>
      <c r="Z82" s="17"/>
      <c r="AA82" s="17"/>
      <c r="AB82" s="17"/>
      <c r="AC82" s="17"/>
      <c r="AD82" s="17"/>
      <c r="AE82" s="17"/>
      <c r="AF82" s="17"/>
      <c r="AG82" s="17"/>
      <c r="AH82" s="17"/>
      <c r="AI82" s="17"/>
      <c r="AJ82" s="17"/>
      <c r="AK82" s="17"/>
      <c r="AL82" s="43"/>
      <c r="AM82" s="17"/>
      <c r="AN82" s="17"/>
      <c r="AO82" s="43"/>
      <c r="AP82" s="17"/>
      <c r="AQ82" s="17"/>
      <c r="AR82" s="17"/>
      <c r="AS82" s="17"/>
      <c r="AT82" s="43"/>
      <c r="AU82" s="17"/>
      <c r="AV82" s="43"/>
      <c r="AW82" s="17"/>
      <c r="AX82" s="43"/>
      <c r="AY82" s="17"/>
      <c r="AZ82" s="17"/>
      <c r="BA82" s="43"/>
      <c r="BB82" s="17"/>
      <c r="BC82" s="17"/>
      <c r="BD82" s="17"/>
      <c r="BE82" s="17"/>
      <c r="BF82" s="43"/>
      <c r="BG82" s="17"/>
      <c r="BH82" s="43"/>
      <c r="BI82" s="17"/>
      <c r="BJ82" s="17"/>
      <c r="BK82" s="17"/>
      <c r="BL82" s="17"/>
      <c r="BM82" s="17"/>
      <c r="BN82" s="17"/>
      <c r="BO82" s="43"/>
      <c r="BP82" s="17"/>
      <c r="BQ82" s="43"/>
      <c r="BR82" s="17"/>
      <c r="BS82" s="17"/>
      <c r="BT82" s="17"/>
      <c r="BU82" s="17"/>
      <c r="BV82" s="17"/>
      <c r="BW82" s="17"/>
      <c r="BX82" s="17"/>
      <c r="BY82" s="17"/>
      <c r="BZ82" s="17"/>
      <c r="CA82" s="17"/>
      <c r="CB82" s="17"/>
      <c r="CC82" s="17"/>
      <c r="CD82" s="17"/>
      <c r="CE82" s="17"/>
      <c r="CF82" s="17"/>
      <c r="CG82" s="17"/>
      <c r="CH82" s="17"/>
      <c r="CI82" s="17"/>
      <c r="CJ82" s="17"/>
      <c r="CK82" s="17"/>
    </row>
    <row r="83" spans="1:89" ht="15.75" customHeight="1" x14ac:dyDescent="0.2">
      <c r="A83" s="2" t="s">
        <v>322</v>
      </c>
      <c r="B83" s="2">
        <v>260</v>
      </c>
      <c r="C83" s="2">
        <v>130</v>
      </c>
      <c r="D83" s="2">
        <v>130</v>
      </c>
      <c r="E83" s="2">
        <v>130</v>
      </c>
      <c r="F83" s="2">
        <v>130</v>
      </c>
      <c r="G83" s="2"/>
      <c r="H83" s="2"/>
      <c r="I83" s="2"/>
      <c r="J83" s="2"/>
      <c r="K83" s="2" t="s">
        <v>125</v>
      </c>
      <c r="L83" s="2"/>
      <c r="M83" s="2"/>
      <c r="N83" s="2"/>
      <c r="O83" s="2"/>
      <c r="P83" s="2"/>
      <c r="Q83" s="2"/>
      <c r="R83" s="2"/>
      <c r="S83" s="2"/>
      <c r="T83" s="2"/>
      <c r="U83" s="2"/>
      <c r="V83" s="2"/>
      <c r="W83" s="2"/>
      <c r="X83" s="2"/>
      <c r="Y83" s="2"/>
      <c r="Z83" s="2"/>
      <c r="AA83" s="2"/>
      <c r="AB83" s="2"/>
      <c r="AC83" s="2"/>
      <c r="AD83" s="2"/>
      <c r="AE83" s="9"/>
      <c r="AF83" s="2">
        <v>0.19620000000000001</v>
      </c>
      <c r="AG83" s="2">
        <v>1.55E-2</v>
      </c>
      <c r="AH83" s="2">
        <v>1.55E-2</v>
      </c>
      <c r="AI83" s="2" t="s">
        <v>424</v>
      </c>
      <c r="AJ83" s="2" t="s">
        <v>308</v>
      </c>
      <c r="AK83" s="2"/>
      <c r="AL83" s="2"/>
      <c r="AM83" s="2"/>
      <c r="AN83" s="2"/>
      <c r="AO83" s="2"/>
      <c r="AP83" s="3"/>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row>
    <row r="84" spans="1:89" ht="15.75" customHeight="1" x14ac:dyDescent="0.2">
      <c r="A84" s="2" t="s">
        <v>455</v>
      </c>
      <c r="B84" s="2">
        <v>55.5</v>
      </c>
      <c r="C84" s="2">
        <v>25</v>
      </c>
      <c r="D84" s="2">
        <v>30.5</v>
      </c>
      <c r="E84" s="2">
        <v>25.403238636630658</v>
      </c>
      <c r="F84" s="2">
        <v>30.991951136689405</v>
      </c>
      <c r="G84" s="2"/>
      <c r="H84" s="2"/>
      <c r="I84" s="2"/>
      <c r="J84" s="2"/>
      <c r="K84" s="2" t="s">
        <v>125</v>
      </c>
      <c r="L84" s="2"/>
      <c r="M84" s="2"/>
      <c r="N84" s="2"/>
      <c r="O84" s="2"/>
      <c r="P84" s="2"/>
      <c r="Q84" s="2"/>
      <c r="R84" s="2"/>
      <c r="S84" s="2"/>
      <c r="T84" s="2"/>
      <c r="U84" s="2"/>
      <c r="V84" s="2"/>
      <c r="W84" s="2"/>
      <c r="X84" s="2"/>
      <c r="Y84" s="2"/>
      <c r="Z84" s="2"/>
      <c r="AA84" s="2"/>
      <c r="AB84" s="2"/>
      <c r="AC84" s="2"/>
      <c r="AD84" s="2"/>
      <c r="AE84" s="9"/>
      <c r="AF84" s="4">
        <v>0.32627657999999998</v>
      </c>
      <c r="AG84" s="2">
        <f>(E84+F84)/(E84*F84)+AF84^2/(2*(E84+F84))</f>
        <v>7.2575344651328658E-2</v>
      </c>
      <c r="AH84" s="2">
        <v>7.2575344651328658E-2</v>
      </c>
      <c r="AI84" s="2" t="s">
        <v>330</v>
      </c>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row>
    <row r="85" spans="1:89"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9"/>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row>
    <row r="86" spans="1:89" s="16" customFormat="1" ht="15.75" customHeight="1" x14ac:dyDescent="0.2">
      <c r="A86" s="17" t="s">
        <v>426</v>
      </c>
      <c r="B86" s="17"/>
      <c r="C86" s="17"/>
      <c r="D86" s="17"/>
      <c r="E86" s="17"/>
      <c r="F86" s="17"/>
      <c r="G86" s="17"/>
      <c r="H86" s="17"/>
      <c r="I86" s="17"/>
      <c r="J86" s="17"/>
      <c r="K86" s="17"/>
      <c r="L86" s="17"/>
      <c r="M86" s="17"/>
      <c r="N86" s="17"/>
      <c r="O86" s="43"/>
      <c r="P86" s="17"/>
      <c r="Q86" s="17"/>
      <c r="R86" s="17"/>
      <c r="S86" s="17"/>
      <c r="T86" s="17"/>
      <c r="U86" s="17"/>
      <c r="V86" s="17"/>
      <c r="W86" s="17"/>
      <c r="X86" s="43"/>
      <c r="Y86" s="17"/>
      <c r="Z86" s="17"/>
      <c r="AA86" s="17"/>
      <c r="AB86" s="17"/>
      <c r="AC86" s="17"/>
      <c r="AD86" s="17"/>
      <c r="AE86" s="18"/>
      <c r="AF86" s="17"/>
      <c r="AG86" s="17"/>
      <c r="AH86" s="17"/>
      <c r="AI86" s="17"/>
      <c r="AJ86" s="17"/>
      <c r="AK86" s="17"/>
      <c r="AL86" s="43"/>
      <c r="AM86" s="17"/>
      <c r="AN86" s="17"/>
      <c r="AO86" s="43"/>
      <c r="AP86" s="17"/>
      <c r="AQ86" s="17"/>
      <c r="AR86" s="17"/>
      <c r="AS86" s="17"/>
      <c r="AT86" s="43"/>
      <c r="AU86" s="17"/>
      <c r="AV86" s="43"/>
      <c r="AW86" s="17"/>
      <c r="AX86" s="43"/>
      <c r="AY86" s="17"/>
      <c r="AZ86" s="17"/>
      <c r="BA86" s="43"/>
      <c r="BB86" s="17"/>
      <c r="BC86" s="17"/>
      <c r="BD86" s="17"/>
      <c r="BE86" s="17"/>
      <c r="BF86" s="43"/>
      <c r="BG86" s="17"/>
      <c r="BH86" s="43"/>
      <c r="BI86" s="17"/>
      <c r="BJ86" s="17"/>
      <c r="BK86" s="17"/>
      <c r="BL86" s="17"/>
      <c r="BM86" s="17"/>
      <c r="BN86" s="17"/>
      <c r="BO86" s="43"/>
      <c r="BP86" s="17"/>
      <c r="BQ86" s="43"/>
      <c r="BR86" s="17"/>
      <c r="BS86" s="17"/>
      <c r="BT86" s="17"/>
      <c r="BU86" s="17"/>
      <c r="BV86" s="17"/>
      <c r="BW86" s="17"/>
      <c r="BX86" s="17"/>
      <c r="BY86" s="17"/>
      <c r="BZ86" s="17"/>
      <c r="CA86" s="17"/>
      <c r="CB86" s="17"/>
      <c r="CC86" s="17"/>
      <c r="CD86" s="17"/>
      <c r="CE86" s="17"/>
      <c r="CF86" s="17"/>
      <c r="CG86" s="17"/>
      <c r="CH86" s="17"/>
      <c r="CI86" s="17"/>
      <c r="CJ86" s="17"/>
      <c r="CK86" s="17"/>
    </row>
    <row r="87" spans="1:89" ht="15.75" customHeight="1" x14ac:dyDescent="0.2">
      <c r="A87" s="7" t="s">
        <v>166</v>
      </c>
      <c r="B87" s="8">
        <v>441</v>
      </c>
      <c r="C87" s="2">
        <v>238</v>
      </c>
      <c r="D87" s="2">
        <v>203</v>
      </c>
      <c r="E87" s="2">
        <v>238</v>
      </c>
      <c r="F87" s="2">
        <v>203</v>
      </c>
      <c r="G87" s="2"/>
      <c r="H87" s="2"/>
      <c r="I87" s="2"/>
      <c r="J87" s="2"/>
      <c r="K87" s="2"/>
      <c r="L87" s="2" t="s">
        <v>95</v>
      </c>
      <c r="M87" s="2"/>
      <c r="N87" s="2"/>
      <c r="O87" s="2"/>
      <c r="P87" s="2"/>
      <c r="Q87" s="2"/>
      <c r="R87" s="2"/>
      <c r="S87" s="2"/>
      <c r="T87" s="2"/>
      <c r="U87" s="2"/>
      <c r="V87" s="2"/>
      <c r="W87" s="2"/>
      <c r="X87" s="2"/>
      <c r="Y87" s="2"/>
      <c r="Z87" s="2"/>
      <c r="AA87" s="2"/>
      <c r="AB87" s="2"/>
      <c r="AC87" s="2"/>
      <c r="AD87" s="2"/>
      <c r="AE87" s="9"/>
      <c r="AF87" s="4">
        <v>4.7E-2</v>
      </c>
      <c r="AG87" s="2">
        <v>9.130293581800536E-3</v>
      </c>
      <c r="AH87" s="2">
        <v>1.141286697725067E-2</v>
      </c>
      <c r="AI87" s="2" t="s">
        <v>111</v>
      </c>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row>
    <row r="88" spans="1:89" ht="15.75" customHeight="1" x14ac:dyDescent="0.2">
      <c r="A88" s="7" t="s">
        <v>442</v>
      </c>
      <c r="B88" s="8">
        <v>413</v>
      </c>
      <c r="C88" s="2">
        <v>188</v>
      </c>
      <c r="D88" s="2">
        <v>226</v>
      </c>
      <c r="E88" s="2">
        <v>191.27817994850602</v>
      </c>
      <c r="F88" s="2">
        <v>230.0438910847366</v>
      </c>
      <c r="G88" s="2"/>
      <c r="H88" s="2"/>
      <c r="I88" s="2"/>
      <c r="J88" s="2"/>
      <c r="K88" s="2"/>
      <c r="L88" s="2" t="s">
        <v>95</v>
      </c>
      <c r="M88" s="2"/>
      <c r="N88" s="2"/>
      <c r="O88" s="2"/>
      <c r="P88" s="2"/>
      <c r="Q88" s="2"/>
      <c r="R88" s="2"/>
      <c r="S88" s="2"/>
      <c r="T88" s="2"/>
      <c r="U88" s="2"/>
      <c r="V88" s="2"/>
      <c r="W88" s="2"/>
      <c r="X88" s="2"/>
      <c r="Y88" s="2"/>
      <c r="Z88" s="2"/>
      <c r="AA88" s="2"/>
      <c r="AB88" s="2"/>
      <c r="AC88" s="2"/>
      <c r="AD88" s="2"/>
      <c r="AE88" s="9"/>
      <c r="AF88" s="4">
        <v>0.13935593220338985</v>
      </c>
      <c r="AG88" s="2">
        <f t="shared" ref="AG88:AG90" si="30">(E88+F88)/(E88*F88)+AF88^2/(2*(E88+F88))</f>
        <v>9.5980309843556478E-3</v>
      </c>
      <c r="AH88" s="2">
        <v>1.4523935699716481E-2</v>
      </c>
      <c r="AI88" s="2" t="s">
        <v>111</v>
      </c>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row>
    <row r="89" spans="1:89" ht="15.75" customHeight="1" x14ac:dyDescent="0.2">
      <c r="A89" s="7" t="s">
        <v>446</v>
      </c>
      <c r="B89" s="4">
        <v>1576.3333299999999</v>
      </c>
      <c r="C89" s="4">
        <v>780.33333300000004</v>
      </c>
      <c r="D89" s="4">
        <v>796</v>
      </c>
      <c r="E89" s="2">
        <v>787.21944072411179</v>
      </c>
      <c r="F89" s="2">
        <v>803.02435901289141</v>
      </c>
      <c r="G89" s="2"/>
      <c r="H89" s="2"/>
      <c r="I89" s="2"/>
      <c r="J89" s="2"/>
      <c r="K89" s="2"/>
      <c r="L89" s="2" t="s">
        <v>95</v>
      </c>
      <c r="M89" s="2"/>
      <c r="N89" s="2"/>
      <c r="O89" s="2"/>
      <c r="P89" s="2"/>
      <c r="Q89" s="2"/>
      <c r="R89" s="2"/>
      <c r="S89" s="2"/>
      <c r="T89" s="2"/>
      <c r="U89" s="2"/>
      <c r="V89" s="2"/>
      <c r="W89" s="2"/>
      <c r="X89" s="2"/>
      <c r="Y89" s="2"/>
      <c r="Z89" s="2"/>
      <c r="AA89" s="2"/>
      <c r="AB89" s="2"/>
      <c r="AC89" s="2"/>
      <c r="AD89" s="2"/>
      <c r="AE89" s="9"/>
      <c r="AF89" s="2">
        <v>3.3284E-3</v>
      </c>
      <c r="AG89" s="2">
        <f t="shared" si="30"/>
        <v>2.5155895517147602E-3</v>
      </c>
      <c r="AH89" s="2">
        <v>7.2925529609404105E-3</v>
      </c>
      <c r="AI89" s="2" t="s">
        <v>111</v>
      </c>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5"/>
      <c r="BO89" s="5"/>
      <c r="BP89" s="2"/>
      <c r="BQ89" s="2"/>
      <c r="BR89" s="2"/>
      <c r="BS89" s="2"/>
      <c r="BT89" s="2"/>
      <c r="BU89" s="2"/>
      <c r="BV89" s="2"/>
      <c r="BW89" s="2"/>
      <c r="BX89" s="2"/>
      <c r="BY89" s="2"/>
      <c r="BZ89" s="2"/>
      <c r="CA89" s="2"/>
      <c r="CB89" s="2"/>
      <c r="CC89" s="2"/>
      <c r="CD89" s="2"/>
      <c r="CE89" s="2"/>
      <c r="CF89" s="2"/>
      <c r="CG89" s="2"/>
      <c r="CH89" s="2"/>
      <c r="CI89" s="2"/>
      <c r="CJ89" s="2"/>
      <c r="CK89" s="2"/>
    </row>
    <row r="90" spans="1:89" ht="15.75" customHeight="1" x14ac:dyDescent="0.2">
      <c r="A90" s="2" t="s">
        <v>455</v>
      </c>
      <c r="B90" s="2">
        <v>70</v>
      </c>
      <c r="C90" s="2">
        <v>36</v>
      </c>
      <c r="D90" s="2">
        <v>34</v>
      </c>
      <c r="E90" s="2">
        <v>39.33118203799026</v>
      </c>
      <c r="F90" s="2">
        <v>37.146116369213026</v>
      </c>
      <c r="G90" s="2"/>
      <c r="H90" s="2"/>
      <c r="I90" s="2"/>
      <c r="J90" s="2"/>
      <c r="K90" s="2"/>
      <c r="L90" s="2" t="s">
        <v>95</v>
      </c>
      <c r="M90" s="2"/>
      <c r="N90" s="2"/>
      <c r="O90" s="2"/>
      <c r="P90" s="2"/>
      <c r="Q90" s="2"/>
      <c r="R90" s="2"/>
      <c r="S90" s="2"/>
      <c r="T90" s="2"/>
      <c r="U90" s="2"/>
      <c r="V90" s="2"/>
      <c r="W90" s="2"/>
      <c r="X90" s="2"/>
      <c r="Y90" s="2"/>
      <c r="Z90" s="2"/>
      <c r="AA90" s="2"/>
      <c r="AB90" s="2"/>
      <c r="AC90" s="2"/>
      <c r="AD90" s="2"/>
      <c r="AE90" s="9"/>
      <c r="AF90" s="4">
        <v>0.14803714000000001</v>
      </c>
      <c r="AG90" s="2">
        <f t="shared" si="30"/>
        <v>5.2489111865486666E-2</v>
      </c>
      <c r="AH90" s="2">
        <v>5.2489111865486666E-2</v>
      </c>
      <c r="AI90" s="2" t="s">
        <v>330</v>
      </c>
      <c r="AJ90" s="2" t="s">
        <v>308</v>
      </c>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row>
    <row r="91" spans="1:89"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9"/>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row>
    <row r="92" spans="1:89"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9"/>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row>
    <row r="93" spans="1:89"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9"/>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row>
    <row r="94" spans="1:89"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9"/>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row>
    <row r="95" spans="1:89"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9"/>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row>
    <row r="96" spans="1:89"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3"/>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row>
    <row r="97" spans="1:89"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row>
    <row r="98" spans="1:89"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row>
    <row r="99" spans="1:89"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10"/>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row>
    <row r="100" spans="1:89"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row>
    <row r="101" spans="1:89"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4"/>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row>
    <row r="102" spans="1:89"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4"/>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row>
    <row r="103" spans="1:89"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row>
    <row r="104" spans="1:89"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10"/>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row>
    <row r="105" spans="1:89"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4"/>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row>
    <row r="106" spans="1:89"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4"/>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row>
    <row r="107" spans="1:89"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4"/>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row>
    <row r="108" spans="1:89"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row>
    <row r="109" spans="1:89"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row>
    <row r="110" spans="1:89"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row>
    <row r="111" spans="1:89"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4"/>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row>
    <row r="112" spans="1:89"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4"/>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row>
    <row r="113" spans="1:89"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row>
    <row r="114" spans="1:89"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10"/>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row>
    <row r="115" spans="1:89"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row>
    <row r="116" spans="1:89"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row>
    <row r="117" spans="1:89"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row>
    <row r="118" spans="1:89"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row>
    <row r="119" spans="1:89"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row>
    <row r="120" spans="1:89"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row>
    <row r="121" spans="1:89"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row>
    <row r="122" spans="1:89"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row>
    <row r="123" spans="1:89"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row>
    <row r="124" spans="1:89"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row>
    <row r="125" spans="1:89"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row>
    <row r="126" spans="1:89"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row>
    <row r="127" spans="1:89"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row>
    <row r="128" spans="1:89"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row>
    <row r="129" spans="1:89"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row>
    <row r="130" spans="1:89"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row>
    <row r="131" spans="1:89"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row>
    <row r="132" spans="1:89"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row>
    <row r="133" spans="1:89"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row>
    <row r="134" spans="1:89"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row>
    <row r="135" spans="1:89"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row>
    <row r="136" spans="1:89"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row>
    <row r="137" spans="1:89"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row>
    <row r="138" spans="1:89"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row>
    <row r="139" spans="1:89"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row>
    <row r="140" spans="1:89"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row>
    <row r="141" spans="1:89"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row>
    <row r="142" spans="1:89"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row>
    <row r="143" spans="1:89"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row>
    <row r="144" spans="1:89"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row>
    <row r="145" spans="1:89"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row>
    <row r="146" spans="1:89"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row>
    <row r="147" spans="1:89"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row>
    <row r="148" spans="1:89"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row>
    <row r="149" spans="1:89"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row>
    <row r="150" spans="1:89"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row>
    <row r="151" spans="1:89"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row>
    <row r="152" spans="1:89"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row>
    <row r="153" spans="1:89"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row>
    <row r="154" spans="1:89"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row>
    <row r="155" spans="1:89"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row>
    <row r="156" spans="1:89"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row>
    <row r="157" spans="1:89"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row>
    <row r="158" spans="1:89"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row>
    <row r="159" spans="1:89"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row>
    <row r="160" spans="1:89"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row>
    <row r="161" spans="1:89"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row>
    <row r="162" spans="1:89"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row>
    <row r="163" spans="1:89"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row>
    <row r="164" spans="1:89"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row>
    <row r="165" spans="1:89"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row>
    <row r="166" spans="1:89"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row>
    <row r="167" spans="1:89"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row>
    <row r="168" spans="1:89"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row>
    <row r="169" spans="1:89"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row>
    <row r="170" spans="1:89"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row>
    <row r="171" spans="1:89"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row>
    <row r="172" spans="1:89"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row>
    <row r="173" spans="1:89"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row>
    <row r="174" spans="1:89"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row>
    <row r="175" spans="1:89"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row>
    <row r="176" spans="1:89"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row>
    <row r="177" spans="1:89"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row>
    <row r="178" spans="1:89"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row>
    <row r="179" spans="1:89"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row>
    <row r="180" spans="1:89"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row>
    <row r="181" spans="1:89"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row>
    <row r="182" spans="1:89"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row>
    <row r="183" spans="1:89"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row>
    <row r="184" spans="1:89"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row>
    <row r="185" spans="1:89"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row>
    <row r="186" spans="1:89"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row>
    <row r="187" spans="1:89"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row>
    <row r="188" spans="1:89"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row>
    <row r="189" spans="1:89"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row>
    <row r="190" spans="1:89"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row>
    <row r="191" spans="1:89"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row>
    <row r="192" spans="1:89"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row>
    <row r="193" spans="1:89"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row>
    <row r="194" spans="1:89"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row>
    <row r="195" spans="1:89"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row>
    <row r="196" spans="1:89"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row>
    <row r="197" spans="1:89"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row>
    <row r="198" spans="1:89"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row>
    <row r="199" spans="1:89"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row>
    <row r="200" spans="1:89"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row>
    <row r="201" spans="1:89"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row>
    <row r="202" spans="1:89"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row>
    <row r="203" spans="1:89"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row>
    <row r="204" spans="1:89"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row>
    <row r="205" spans="1:89"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row>
    <row r="206" spans="1:89"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row>
    <row r="207" spans="1:89"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row>
    <row r="208" spans="1:89"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row>
    <row r="209" spans="1:89"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row>
    <row r="210" spans="1:89"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row>
    <row r="211" spans="1:89"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row>
    <row r="212" spans="1:89"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row>
    <row r="213" spans="1:89"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row>
    <row r="214" spans="1:89"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row>
    <row r="215" spans="1:89"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row>
    <row r="216" spans="1:89"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row>
    <row r="217" spans="1:89"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row>
    <row r="218" spans="1:89"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row>
    <row r="219" spans="1:89"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row>
    <row r="220" spans="1:89"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row>
    <row r="221" spans="1:89"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row>
    <row r="222" spans="1:89"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row>
    <row r="223" spans="1:89"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row>
    <row r="224" spans="1:89"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row>
    <row r="225" spans="1:89"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row>
    <row r="226" spans="1:89"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row>
    <row r="227" spans="1:89"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row>
    <row r="228" spans="1:89"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row>
    <row r="229" spans="1:89"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row>
    <row r="230" spans="1:89"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row>
    <row r="231" spans="1:89"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row>
    <row r="232" spans="1:89"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row>
    <row r="233" spans="1:89"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row>
    <row r="234" spans="1:89"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row>
    <row r="235" spans="1:89"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row>
    <row r="236" spans="1:89"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row>
    <row r="237" spans="1:89"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row>
    <row r="238" spans="1:89"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row>
    <row r="239" spans="1:89"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row>
    <row r="240" spans="1:89"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row>
    <row r="241" spans="1:89"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row>
    <row r="242" spans="1:89"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row>
    <row r="243" spans="1:89"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row>
    <row r="244" spans="1:89"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row>
    <row r="245" spans="1:89"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row>
    <row r="246" spans="1:89"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row>
    <row r="247" spans="1:89"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row>
    <row r="248" spans="1:89"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row>
    <row r="249" spans="1:89"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row>
    <row r="250" spans="1:89"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row>
    <row r="251" spans="1:89"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row>
    <row r="252" spans="1:89"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row>
    <row r="253" spans="1:89"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row>
    <row r="254" spans="1:89"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row>
    <row r="255" spans="1:89"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row>
    <row r="256" spans="1:89"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row>
    <row r="257" spans="1:89"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row>
    <row r="258" spans="1:89"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row>
    <row r="259" spans="1:89"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row>
    <row r="260" spans="1:89"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row>
    <row r="261" spans="1:89"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row>
    <row r="262" spans="1:89"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row>
    <row r="263" spans="1:89"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row>
    <row r="264" spans="1:89"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row>
    <row r="265" spans="1:89"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row>
    <row r="266" spans="1:89"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row>
    <row r="267" spans="1:89"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row>
    <row r="268" spans="1:89"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row>
    <row r="269" spans="1:89"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row>
    <row r="270" spans="1:89"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row>
    <row r="271" spans="1:89"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row>
    <row r="272" spans="1:89"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row>
    <row r="273" spans="1:89"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row>
    <row r="274" spans="1:89"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row>
    <row r="275" spans="1:89"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row>
    <row r="276" spans="1:89"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row>
    <row r="277" spans="1:89"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row>
    <row r="278" spans="1:89"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row>
    <row r="279" spans="1:89"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row>
    <row r="280" spans="1:89"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row>
    <row r="281" spans="1:89"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row>
    <row r="282" spans="1:89"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row>
    <row r="283" spans="1:89"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row>
    <row r="284" spans="1:89"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row>
    <row r="285" spans="1:89"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row>
    <row r="286" spans="1:89"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row>
    <row r="287" spans="1:89"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row>
    <row r="288" spans="1:89"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row>
    <row r="289" spans="1:89"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row>
    <row r="290" spans="1:89"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row>
    <row r="291" spans="1:89"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row>
    <row r="292" spans="1:89"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row>
    <row r="293" spans="1:89"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row>
    <row r="294" spans="1:89"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row>
    <row r="295" spans="1:89"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row>
    <row r="296" spans="1:89"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row>
    <row r="297" spans="1:89"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row>
    <row r="298" spans="1:89"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row>
    <row r="299" spans="1:89"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row>
    <row r="300" spans="1:89"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row>
    <row r="301" spans="1:89"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row>
    <row r="302" spans="1:89"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row>
    <row r="303" spans="1:89"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row>
    <row r="304" spans="1:89"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row>
    <row r="305" spans="1:89"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row>
    <row r="306" spans="1:89"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row>
    <row r="307" spans="1:89"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row>
    <row r="308" spans="1:89"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row>
    <row r="309" spans="1:89"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row>
    <row r="310" spans="1:89"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row>
    <row r="311" spans="1:89"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row>
    <row r="312" spans="1:89"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row>
    <row r="313" spans="1:89"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row>
    <row r="314" spans="1:89"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row>
    <row r="315" spans="1:89"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row>
    <row r="316" spans="1:89"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row>
    <row r="317" spans="1:89"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row>
    <row r="318" spans="1:89"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row>
    <row r="319" spans="1:89"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row>
    <row r="320" spans="1:89"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row>
    <row r="321" spans="1:89"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row>
    <row r="322" spans="1:89"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row>
    <row r="323" spans="1:89"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row>
    <row r="324" spans="1:89"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row>
    <row r="325" spans="1:89"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row>
    <row r="326" spans="1:89"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row>
    <row r="327" spans="1:89"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row>
    <row r="328" spans="1:89"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row>
    <row r="329" spans="1:89"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row>
    <row r="330" spans="1:89"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row>
    <row r="331" spans="1:89"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row>
    <row r="332" spans="1:89"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row>
    <row r="333" spans="1:89"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row>
    <row r="334" spans="1:89"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row>
    <row r="335" spans="1:89"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row>
    <row r="336" spans="1:89"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row>
    <row r="337" spans="1:89"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row>
    <row r="338" spans="1:89"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row>
    <row r="339" spans="1:89"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row>
    <row r="340" spans="1:89"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row>
    <row r="341" spans="1:89"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row>
    <row r="342" spans="1:89"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row>
    <row r="343" spans="1:89"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row>
    <row r="344" spans="1:89"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row>
    <row r="345" spans="1:89"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row>
    <row r="346" spans="1:89"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row>
    <row r="347" spans="1:89"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row>
    <row r="348" spans="1:89"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row>
    <row r="349" spans="1:89"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row>
    <row r="350" spans="1:89"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row>
    <row r="351" spans="1:89"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row>
    <row r="352" spans="1:89"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row>
    <row r="353" spans="1:89"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row>
    <row r="354" spans="1:89"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row>
    <row r="355" spans="1:89"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row>
    <row r="356" spans="1:89"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row>
    <row r="357" spans="1:89"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row>
    <row r="358" spans="1:89"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row>
    <row r="359" spans="1:89"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row>
    <row r="360" spans="1:89"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row>
    <row r="361" spans="1:89"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row>
    <row r="362" spans="1:89"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row>
    <row r="363" spans="1:89"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row>
    <row r="364" spans="1:89"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row>
    <row r="365" spans="1:89"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row>
    <row r="366" spans="1:89"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row>
    <row r="367" spans="1:89"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row>
    <row r="368" spans="1:89"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row>
    <row r="369" spans="1:89"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row>
    <row r="370" spans="1:89"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row>
    <row r="371" spans="1:89"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row>
    <row r="372" spans="1:89"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row>
    <row r="373" spans="1:89"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row>
    <row r="374" spans="1:89"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row>
    <row r="375" spans="1:89"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row>
    <row r="376" spans="1:89"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row>
    <row r="377" spans="1:89"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row>
    <row r="378" spans="1:89"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row>
    <row r="379" spans="1:89"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row>
    <row r="380" spans="1:89"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row>
    <row r="381" spans="1:89"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row>
    <row r="382" spans="1:89"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row>
    <row r="383" spans="1:89"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row>
    <row r="384" spans="1:89"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row>
    <row r="385" spans="1:89"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row>
    <row r="386" spans="1:89"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row>
    <row r="387" spans="1:89"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row>
    <row r="388" spans="1:89"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row>
    <row r="389" spans="1:89"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row>
    <row r="390" spans="1:89"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row>
    <row r="391" spans="1:89"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row>
    <row r="392" spans="1:89"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row>
    <row r="393" spans="1:89"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row>
    <row r="394" spans="1:89"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row>
    <row r="395" spans="1:89"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row>
    <row r="396" spans="1:89"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row>
    <row r="397" spans="1:89"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row>
    <row r="398" spans="1:89"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row>
    <row r="399" spans="1:89"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row>
    <row r="400" spans="1:89"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row>
    <row r="401" spans="1:89"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row>
    <row r="402" spans="1:89"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row>
    <row r="403" spans="1:89"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row>
    <row r="404" spans="1:89"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row>
    <row r="405" spans="1:89"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row>
    <row r="406" spans="1:89"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row>
    <row r="407" spans="1:89"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row>
    <row r="408" spans="1:89"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row>
    <row r="409" spans="1:89"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row>
    <row r="410" spans="1:89"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row>
    <row r="411" spans="1:89"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row>
    <row r="412" spans="1:89"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row>
    <row r="413" spans="1:89"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row>
    <row r="414" spans="1:89"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row>
    <row r="415" spans="1:89"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row>
    <row r="416" spans="1:89"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row>
    <row r="417" spans="1:89"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row>
    <row r="418" spans="1:89"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row>
    <row r="419" spans="1:89"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row>
    <row r="420" spans="1:89"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row>
    <row r="421" spans="1:89"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row>
    <row r="422" spans="1:89"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row>
    <row r="423" spans="1:89"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row>
    <row r="424" spans="1:89"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row>
    <row r="425" spans="1:89"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row>
    <row r="426" spans="1:89"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row>
    <row r="427" spans="1:89"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row>
    <row r="428" spans="1:89"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row>
    <row r="429" spans="1:89"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row>
    <row r="430" spans="1:89"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row>
    <row r="431" spans="1:89"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row>
    <row r="432" spans="1:89"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row>
    <row r="433" spans="1:89"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row>
    <row r="434" spans="1:89"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row>
    <row r="435" spans="1:89"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row>
    <row r="436" spans="1:89"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row>
    <row r="437" spans="1:89"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row>
    <row r="438" spans="1:89"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row>
    <row r="439" spans="1:89"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row>
    <row r="440" spans="1:89"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row>
    <row r="441" spans="1:89"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row>
    <row r="442" spans="1:89"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row>
    <row r="443" spans="1:89"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row>
    <row r="444" spans="1:89"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row>
    <row r="445" spans="1:89"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row>
    <row r="446" spans="1:89"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row>
    <row r="447" spans="1:89"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row>
    <row r="448" spans="1:89"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row>
    <row r="449" spans="1:89"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row>
    <row r="450" spans="1:89"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row>
    <row r="451" spans="1:89"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row>
    <row r="452" spans="1:89"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row>
    <row r="453" spans="1:89"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row>
    <row r="454" spans="1:89"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row>
    <row r="455" spans="1:89"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row>
    <row r="456" spans="1:89"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row>
    <row r="457" spans="1:89"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row>
    <row r="458" spans="1:89"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row>
    <row r="459" spans="1:89"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row>
    <row r="460" spans="1:89"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row>
    <row r="461" spans="1:89"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row>
    <row r="462" spans="1:89"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row>
    <row r="463" spans="1:89"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row>
    <row r="464" spans="1:89"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row>
    <row r="465" spans="1:89"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row>
    <row r="466" spans="1:89"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row>
    <row r="467" spans="1:89"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row>
    <row r="468" spans="1:89"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row>
    <row r="469" spans="1:89"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row>
    <row r="470" spans="1:89"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row>
    <row r="471" spans="1:89"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row>
    <row r="472" spans="1:89"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row>
    <row r="473" spans="1:89"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row>
    <row r="474" spans="1:89"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row>
    <row r="475" spans="1:89"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row>
    <row r="476" spans="1:89"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row>
    <row r="477" spans="1:89"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row>
    <row r="478" spans="1:89"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row>
    <row r="479" spans="1:89"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row>
    <row r="480" spans="1:89"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row>
    <row r="481" spans="1:89"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row>
    <row r="482" spans="1:89"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row>
    <row r="483" spans="1:89"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row>
    <row r="484" spans="1:89"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row>
    <row r="485" spans="1:89"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row>
    <row r="486" spans="1:89"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row>
    <row r="487" spans="1:89"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row>
    <row r="488" spans="1:89"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row>
    <row r="489" spans="1:89"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row>
    <row r="490" spans="1:89"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row>
    <row r="491" spans="1:89"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row>
    <row r="492" spans="1:89"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row>
    <row r="493" spans="1:89"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row>
    <row r="494" spans="1:89"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row>
    <row r="495" spans="1:89"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row>
    <row r="496" spans="1:89"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row>
    <row r="497" spans="1:89"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row>
    <row r="498" spans="1:89"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row>
    <row r="499" spans="1:89"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row>
    <row r="500" spans="1:89"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row>
    <row r="501" spans="1:89"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row>
    <row r="502" spans="1:89"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row>
    <row r="503" spans="1:89"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row>
    <row r="504" spans="1:89"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row>
    <row r="505" spans="1:89"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row>
    <row r="506" spans="1:89"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row>
    <row r="507" spans="1:89"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row>
    <row r="508" spans="1:89"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row>
    <row r="509" spans="1:89"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row>
    <row r="510" spans="1:89"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row>
    <row r="511" spans="1:89"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row>
    <row r="512" spans="1:89"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row>
    <row r="513" spans="1:89"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row>
    <row r="514" spans="1:89"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row>
    <row r="515" spans="1:89"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row>
    <row r="516" spans="1:89"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row>
    <row r="517" spans="1:89"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row>
    <row r="518" spans="1:89"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row>
    <row r="519" spans="1:89"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row>
    <row r="520" spans="1:89"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row>
    <row r="521" spans="1:89"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row>
    <row r="522" spans="1:89"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row>
    <row r="523" spans="1:89"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row>
    <row r="524" spans="1:89"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row>
    <row r="525" spans="1:89"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row>
    <row r="526" spans="1:89"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row>
    <row r="527" spans="1:89"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row>
    <row r="528" spans="1:89"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row>
    <row r="529" spans="1:89"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row>
    <row r="530" spans="1:89"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row>
    <row r="531" spans="1:89"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row>
    <row r="532" spans="1:89"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row>
    <row r="533" spans="1:89"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row>
    <row r="534" spans="1:89"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row>
    <row r="535" spans="1:89"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row>
    <row r="536" spans="1:89"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row>
    <row r="537" spans="1:89"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row>
    <row r="538" spans="1:89"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row>
    <row r="539" spans="1:89"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row>
    <row r="540" spans="1:89"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row>
    <row r="541" spans="1:89"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row>
    <row r="542" spans="1:89"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row>
    <row r="543" spans="1:89"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row>
    <row r="544" spans="1:89"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row>
    <row r="545" spans="1:89"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row>
    <row r="546" spans="1:89"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row>
    <row r="547" spans="1:89"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row>
    <row r="548" spans="1:89"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row>
    <row r="549" spans="1:89"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row>
    <row r="550" spans="1:89"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row>
    <row r="551" spans="1:89"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row>
    <row r="552" spans="1:89"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row>
    <row r="553" spans="1:89"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row>
    <row r="554" spans="1:89"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row>
    <row r="555" spans="1:89"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row>
    <row r="556" spans="1:89"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row>
    <row r="557" spans="1:89"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row>
    <row r="558" spans="1:89"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row>
    <row r="559" spans="1:89"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row>
    <row r="560" spans="1:89"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row>
    <row r="561" spans="1:89"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row>
    <row r="562" spans="1:89"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row>
    <row r="563" spans="1:89"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row>
    <row r="564" spans="1:89"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row>
    <row r="565" spans="1:89"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row>
    <row r="566" spans="1:89"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row>
    <row r="567" spans="1:89"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row>
    <row r="568" spans="1:89"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row>
    <row r="569" spans="1:89"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row>
    <row r="570" spans="1:89"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row>
    <row r="571" spans="1:89"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row>
    <row r="572" spans="1:89"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row>
    <row r="573" spans="1:89"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row>
    <row r="574" spans="1:89"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row>
    <row r="575" spans="1:89"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row>
    <row r="576" spans="1:89"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row>
    <row r="577" spans="1:89"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row>
    <row r="578" spans="1:89"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row>
    <row r="579" spans="1:89"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row>
    <row r="580" spans="1:89"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row>
    <row r="581" spans="1:89"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row>
    <row r="582" spans="1:89"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row>
    <row r="583" spans="1:89"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row>
    <row r="584" spans="1:89"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row>
    <row r="585" spans="1:89"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row>
    <row r="586" spans="1:89"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row>
    <row r="587" spans="1:89"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row>
    <row r="588" spans="1:89"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row>
    <row r="589" spans="1:89"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row>
    <row r="590" spans="1:89"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row>
    <row r="591" spans="1:89"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row>
    <row r="592" spans="1:89"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row>
    <row r="593" spans="1:89"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row>
    <row r="594" spans="1:89"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row>
    <row r="595" spans="1:89"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row>
    <row r="596" spans="1:89"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row>
    <row r="597" spans="1:89"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row>
    <row r="598" spans="1:89"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row>
    <row r="599" spans="1:89"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row>
    <row r="600" spans="1:89"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row>
    <row r="601" spans="1:89"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row>
    <row r="602" spans="1:89"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row>
    <row r="603" spans="1:89"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row>
    <row r="604" spans="1:89"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row>
    <row r="605" spans="1:89"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row>
    <row r="606" spans="1:89"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row>
    <row r="607" spans="1:89"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row>
    <row r="608" spans="1:89"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row>
    <row r="609" spans="1:89"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row>
    <row r="610" spans="1:89"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row>
    <row r="611" spans="1:89"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row>
    <row r="612" spans="1:89"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row>
    <row r="613" spans="1:89"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row>
    <row r="614" spans="1:89"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row>
    <row r="615" spans="1:89"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row>
    <row r="616" spans="1:89"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row>
    <row r="617" spans="1:89"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row>
    <row r="618" spans="1:89"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row>
    <row r="619" spans="1:89"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row>
    <row r="620" spans="1:89"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row>
    <row r="621" spans="1:89"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row>
    <row r="622" spans="1:89"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row>
    <row r="623" spans="1:89"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row>
    <row r="624" spans="1:89"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row>
    <row r="625" spans="1:89"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row>
    <row r="626" spans="1:89"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row>
    <row r="627" spans="1:89"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row>
    <row r="628" spans="1:89"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row>
    <row r="629" spans="1:89"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row>
    <row r="630" spans="1:89"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row>
    <row r="631" spans="1:89"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row>
    <row r="632" spans="1:89"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row>
    <row r="633" spans="1:89"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row>
    <row r="634" spans="1:89"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row>
    <row r="635" spans="1:89"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row>
    <row r="636" spans="1:89"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row>
    <row r="637" spans="1:89"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row>
    <row r="638" spans="1:89"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row>
    <row r="639" spans="1:89"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row>
    <row r="640" spans="1:89"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row>
    <row r="641" spans="1:89"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row>
    <row r="642" spans="1:89"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row>
    <row r="643" spans="1:89"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row>
    <row r="644" spans="1:89"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row>
    <row r="645" spans="1:89"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row>
    <row r="646" spans="1:89"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row>
    <row r="647" spans="1:89"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row>
    <row r="648" spans="1:89"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row>
    <row r="649" spans="1:89"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row>
    <row r="650" spans="1:89"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row>
    <row r="651" spans="1:89"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row>
    <row r="652" spans="1:89"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row>
    <row r="653" spans="1:89"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row>
    <row r="654" spans="1:89"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row>
    <row r="655" spans="1:89"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row>
    <row r="656" spans="1:89"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row>
    <row r="657" spans="1:89"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row>
    <row r="658" spans="1:89"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row>
    <row r="659" spans="1:89"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row>
    <row r="660" spans="1:89"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row>
    <row r="661" spans="1:89"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row>
    <row r="662" spans="1:89"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row>
    <row r="663" spans="1:89"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row>
    <row r="664" spans="1:89"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row>
    <row r="665" spans="1:89"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row>
    <row r="666" spans="1:89"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row>
    <row r="667" spans="1:89"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row>
    <row r="668" spans="1:89"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row>
    <row r="669" spans="1:89"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row>
    <row r="670" spans="1:89"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row>
    <row r="671" spans="1:89"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row>
    <row r="672" spans="1:89"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row>
    <row r="673" spans="1:89"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row>
    <row r="674" spans="1:89"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row>
    <row r="675" spans="1:89"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row>
    <row r="676" spans="1:89"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row>
    <row r="677" spans="1:89"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row>
    <row r="678" spans="1:89"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row>
    <row r="679" spans="1:89"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row>
    <row r="680" spans="1:89"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row>
    <row r="681" spans="1:89"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row>
    <row r="682" spans="1:89"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row>
    <row r="683" spans="1:89"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row>
    <row r="684" spans="1:89"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row>
    <row r="685" spans="1:89"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row>
    <row r="686" spans="1:89"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row>
    <row r="687" spans="1:89"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row>
    <row r="688" spans="1:89"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row>
    <row r="689" spans="1:89"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row>
    <row r="690" spans="1:89"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row>
    <row r="691" spans="1:89"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row>
    <row r="692" spans="1:89"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row>
    <row r="693" spans="1:89"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row>
    <row r="694" spans="1:89"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row>
    <row r="695" spans="1:89"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row>
    <row r="696" spans="1:89"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row>
    <row r="697" spans="1:89"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row>
    <row r="698" spans="1:89"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row>
    <row r="699" spans="1:89"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row>
    <row r="700" spans="1:89"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row>
    <row r="701" spans="1:89"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row>
    <row r="702" spans="1:89"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row>
    <row r="703" spans="1:89"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row>
    <row r="704" spans="1:89"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row>
    <row r="705" spans="1:89"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row>
    <row r="706" spans="1:89"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row>
    <row r="707" spans="1:89"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row>
    <row r="708" spans="1:89"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row>
    <row r="709" spans="1:89"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row>
    <row r="710" spans="1:89"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row>
    <row r="711" spans="1:89"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row>
    <row r="712" spans="1:89"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row>
    <row r="713" spans="1:89"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row>
    <row r="714" spans="1:89"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row>
    <row r="715" spans="1:89"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row>
    <row r="716" spans="1:89"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row>
    <row r="717" spans="1:89"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row>
    <row r="718" spans="1:89"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row>
    <row r="719" spans="1:89"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row>
    <row r="720" spans="1:89"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row>
    <row r="721" spans="1:89"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row>
    <row r="722" spans="1:89"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row>
    <row r="723" spans="1:89"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row>
    <row r="724" spans="1:89"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row>
    <row r="725" spans="1:89"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row>
    <row r="726" spans="1:89"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row>
    <row r="727" spans="1:89"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row>
    <row r="728" spans="1:89"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row>
    <row r="729" spans="1:89"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row>
    <row r="730" spans="1:89"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row>
    <row r="731" spans="1:89"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row>
    <row r="732" spans="1:89"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row>
    <row r="733" spans="1:89"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row>
    <row r="734" spans="1:89"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row>
    <row r="735" spans="1:89"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row>
    <row r="736" spans="1:89"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row>
    <row r="737" spans="1:89"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row>
    <row r="738" spans="1:89"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row>
    <row r="739" spans="1:89"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row>
    <row r="740" spans="1:89"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row>
    <row r="741" spans="1:89"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row>
    <row r="742" spans="1:89"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row>
    <row r="743" spans="1:89"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row>
    <row r="744" spans="1:89"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row>
    <row r="745" spans="1:89"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row>
    <row r="746" spans="1:89"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row>
    <row r="747" spans="1:89"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row>
    <row r="748" spans="1:89"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row>
    <row r="749" spans="1:89"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row>
    <row r="750" spans="1:89"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row>
    <row r="751" spans="1:89"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row>
    <row r="752" spans="1:89"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row>
    <row r="753" spans="1:89"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row>
    <row r="754" spans="1:89"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row>
    <row r="755" spans="1:89"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row>
    <row r="756" spans="1:89"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row>
    <row r="757" spans="1:89"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row>
    <row r="758" spans="1:89"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row>
    <row r="759" spans="1:89"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row>
    <row r="760" spans="1:89"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row>
    <row r="761" spans="1:89"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row>
    <row r="762" spans="1:89"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row>
    <row r="763" spans="1:89"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row>
    <row r="764" spans="1:89"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row>
    <row r="765" spans="1:89"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row>
    <row r="766" spans="1:89"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row>
    <row r="767" spans="1:89"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row>
    <row r="768" spans="1:89"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row>
    <row r="769" spans="1:89"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row>
    <row r="770" spans="1:89"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row>
    <row r="771" spans="1:89"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row>
    <row r="772" spans="1:89"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row>
    <row r="773" spans="1:89"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row>
    <row r="774" spans="1:89"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row>
    <row r="775" spans="1:89"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row>
    <row r="776" spans="1:89"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row>
    <row r="777" spans="1:89"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row>
    <row r="778" spans="1:89"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row>
    <row r="779" spans="1:89"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row>
    <row r="780" spans="1:89"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row>
    <row r="781" spans="1:89"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row>
    <row r="782" spans="1:89"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row>
    <row r="783" spans="1:89"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row>
    <row r="784" spans="1:89"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row>
    <row r="785" spans="1:89"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row>
    <row r="786" spans="1:89"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row>
    <row r="787" spans="1:89"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row>
    <row r="788" spans="1:89"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row>
    <row r="789" spans="1:89"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row>
    <row r="790" spans="1:89"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row>
    <row r="791" spans="1:89"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row>
    <row r="792" spans="1:89"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row>
    <row r="793" spans="1:89"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row>
    <row r="794" spans="1:89"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row>
    <row r="795" spans="1:89"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row>
    <row r="796" spans="1:89"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row>
    <row r="797" spans="1:89"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row>
    <row r="798" spans="1:89"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row>
    <row r="799" spans="1:89"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row>
    <row r="800" spans="1:89"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row>
    <row r="801" spans="1:89"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row>
    <row r="802" spans="1:89"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row>
    <row r="803" spans="1:89"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row>
    <row r="804" spans="1:89"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row>
    <row r="805" spans="1:89"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row>
    <row r="806" spans="1:89"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row>
    <row r="807" spans="1:89"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row>
    <row r="808" spans="1:89"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row>
    <row r="809" spans="1:89"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row>
    <row r="810" spans="1:89"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row>
    <row r="811" spans="1:89"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row>
    <row r="812" spans="1:89"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row>
    <row r="813" spans="1:89"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row>
    <row r="814" spans="1:89"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row>
    <row r="815" spans="1:89"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row>
    <row r="816" spans="1:89"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row>
    <row r="817" spans="1:89"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row>
    <row r="818" spans="1:89"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row>
    <row r="819" spans="1:89"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row>
    <row r="820" spans="1:89"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row>
    <row r="821" spans="1:89"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row>
    <row r="822" spans="1:89"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row>
    <row r="823" spans="1:89"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row>
    <row r="824" spans="1:89"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row>
    <row r="825" spans="1:89"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row>
    <row r="826" spans="1:89"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row>
    <row r="827" spans="1:89"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row>
    <row r="828" spans="1:89"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row>
    <row r="829" spans="1:89"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row>
    <row r="830" spans="1:89"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row>
    <row r="831" spans="1:89"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row>
    <row r="832" spans="1:89"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row>
    <row r="833" spans="1:89"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row>
    <row r="834" spans="1:89"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row>
    <row r="835" spans="1:89"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row>
    <row r="836" spans="1:89"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row>
    <row r="837" spans="1:89"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row>
    <row r="838" spans="1:89"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row>
    <row r="839" spans="1:89"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row>
    <row r="840" spans="1:89"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row>
    <row r="841" spans="1:89"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row>
    <row r="842" spans="1:89"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row>
    <row r="843" spans="1:89"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row>
    <row r="844" spans="1:89"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row>
    <row r="845" spans="1:89"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row>
    <row r="846" spans="1:89"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row>
    <row r="847" spans="1:89"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row>
    <row r="848" spans="1:89"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row>
    <row r="849" spans="1:89"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row>
    <row r="850" spans="1:89"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row>
    <row r="851" spans="1:89"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row>
    <row r="852" spans="1:89"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row>
    <row r="853" spans="1:89"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row>
    <row r="854" spans="1:89"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row>
    <row r="855" spans="1:89"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row>
    <row r="856" spans="1:89"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row>
    <row r="857" spans="1:89"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row>
    <row r="858" spans="1:89"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row>
    <row r="859" spans="1:89"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row>
    <row r="860" spans="1:89"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row>
    <row r="861" spans="1:89"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row>
    <row r="862" spans="1:89"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row>
    <row r="863" spans="1:89"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row>
    <row r="864" spans="1:89"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row>
    <row r="865" spans="1:89"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row>
    <row r="866" spans="1:89"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row>
    <row r="867" spans="1:89"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row>
    <row r="868" spans="1:89"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row>
    <row r="869" spans="1:89"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row>
    <row r="870" spans="1:89"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row>
    <row r="871" spans="1:89"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row>
    <row r="872" spans="1:89"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row>
    <row r="873" spans="1:89"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row>
    <row r="874" spans="1:89"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row>
    <row r="875" spans="1:89"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row>
    <row r="876" spans="1:89"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row>
    <row r="877" spans="1:89"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row>
    <row r="878" spans="1:89"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row>
    <row r="879" spans="1:89"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row>
    <row r="880" spans="1:89"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row>
    <row r="881" spans="1:89"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row>
    <row r="882" spans="1:89"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row>
    <row r="883" spans="1:89"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row>
    <row r="884" spans="1:89"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row>
    <row r="885" spans="1:89"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row>
    <row r="886" spans="1:89"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row>
    <row r="887" spans="1:89"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row>
    <row r="888" spans="1:89"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row>
    <row r="889" spans="1:89"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row>
    <row r="890" spans="1:89"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row>
    <row r="891" spans="1:89"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row>
    <row r="892" spans="1:89"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row>
    <row r="893" spans="1:89"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row>
    <row r="894" spans="1:89"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row>
    <row r="895" spans="1:89"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row>
    <row r="896" spans="1:89"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row>
    <row r="897" spans="1:89"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row>
    <row r="898" spans="1:89"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row>
    <row r="899" spans="1:89"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row>
    <row r="900" spans="1:89"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row>
    <row r="901" spans="1:89"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row>
    <row r="902" spans="1:89"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row>
    <row r="903" spans="1:89"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row>
    <row r="904" spans="1:89"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row>
    <row r="905" spans="1:89"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row>
    <row r="906" spans="1:89"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row>
    <row r="907" spans="1:89"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row>
    <row r="908" spans="1:89"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row>
    <row r="909" spans="1:89"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row>
    <row r="910" spans="1:89"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row>
    <row r="911" spans="1:89"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row>
    <row r="912" spans="1:89"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row>
    <row r="913" spans="1:89"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row>
    <row r="914" spans="1:89"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row>
    <row r="915" spans="1:89"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row>
    <row r="916" spans="1:89"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row>
    <row r="917" spans="1:89"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row>
    <row r="918" spans="1:89"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row>
    <row r="919" spans="1:89"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row>
    <row r="920" spans="1:89"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row>
    <row r="921" spans="1:89"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row>
    <row r="922" spans="1:89"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row>
    <row r="923" spans="1:89"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row>
    <row r="924" spans="1:89"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row>
    <row r="925" spans="1:89"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row>
    <row r="926" spans="1:89"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row>
    <row r="927" spans="1:89"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row>
    <row r="928" spans="1:89"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row>
    <row r="929" spans="1:89"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row>
    <row r="930" spans="1:89"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row>
    <row r="931" spans="1:89"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row>
    <row r="932" spans="1:89"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row>
    <row r="933" spans="1:89"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row>
    <row r="934" spans="1:89"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row>
    <row r="935" spans="1:89"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row>
    <row r="936" spans="1:89"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row>
    <row r="937" spans="1:89"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row>
    <row r="938" spans="1:89" ht="16" x14ac:dyDescent="0.2">
      <c r="AE938" s="2"/>
    </row>
    <row r="939" spans="1:89" ht="16" x14ac:dyDescent="0.2">
      <c r="AE939" s="2"/>
    </row>
    <row r="940" spans="1:89" ht="16" x14ac:dyDescent="0.2">
      <c r="AE940" s="2"/>
    </row>
    <row r="941" spans="1:89" ht="16" x14ac:dyDescent="0.2">
      <c r="AE941" s="2"/>
    </row>
    <row r="942" spans="1:89" ht="16" x14ac:dyDescent="0.2">
      <c r="AE942" s="2"/>
    </row>
    <row r="943" spans="1:89" ht="16" x14ac:dyDescent="0.2">
      <c r="AE943" s="2"/>
    </row>
    <row r="944" spans="1:89" ht="16" x14ac:dyDescent="0.2">
      <c r="AE944" s="2"/>
    </row>
    <row r="945" spans="31:31" ht="16" x14ac:dyDescent="0.2">
      <c r="AE945" s="2"/>
    </row>
    <row r="946" spans="31:31" ht="16" x14ac:dyDescent="0.2">
      <c r="AE946" s="2"/>
    </row>
    <row r="947" spans="31:31" ht="16" x14ac:dyDescent="0.2">
      <c r="AE947" s="2"/>
    </row>
    <row r="948" spans="31:31" ht="16" x14ac:dyDescent="0.2">
      <c r="AE948" s="2"/>
    </row>
    <row r="949" spans="31:31" ht="16" x14ac:dyDescent="0.2">
      <c r="AE949" s="2"/>
    </row>
    <row r="950" spans="31:31" ht="16" x14ac:dyDescent="0.2">
      <c r="AE950" s="2"/>
    </row>
    <row r="951" spans="31:31" ht="16" x14ac:dyDescent="0.2">
      <c r="AE951" s="2"/>
    </row>
    <row r="952" spans="31:31" ht="16" x14ac:dyDescent="0.2">
      <c r="AE952" s="2"/>
    </row>
    <row r="953" spans="31:31" ht="16" x14ac:dyDescent="0.2">
      <c r="AE953" s="2"/>
    </row>
    <row r="954" spans="31:31" ht="16" x14ac:dyDescent="0.2">
      <c r="AE954" s="2"/>
    </row>
    <row r="955" spans="31:31" ht="16" x14ac:dyDescent="0.2">
      <c r="AE955" s="2"/>
    </row>
    <row r="956" spans="31:31" ht="16" x14ac:dyDescent="0.2">
      <c r="AE956" s="2"/>
    </row>
    <row r="957" spans="31:31" ht="16" x14ac:dyDescent="0.2">
      <c r="AE957" s="2"/>
    </row>
    <row r="958" spans="31:31" ht="16" x14ac:dyDescent="0.2">
      <c r="AE958" s="2"/>
    </row>
    <row r="959" spans="31:31" ht="16" x14ac:dyDescent="0.2">
      <c r="AE959" s="2"/>
    </row>
    <row r="960" spans="31:31" ht="16" x14ac:dyDescent="0.2">
      <c r="AE960" s="2"/>
    </row>
    <row r="961" spans="31:31" ht="16" x14ac:dyDescent="0.2">
      <c r="AE961" s="2"/>
    </row>
    <row r="962" spans="31:31" ht="16" x14ac:dyDescent="0.2">
      <c r="AE962" s="2"/>
    </row>
    <row r="963" spans="31:31" ht="16" x14ac:dyDescent="0.2">
      <c r="AE963" s="2"/>
    </row>
    <row r="964" spans="31:31" ht="16" x14ac:dyDescent="0.2">
      <c r="AE964" s="2"/>
    </row>
    <row r="965" spans="31:31" ht="16" x14ac:dyDescent="0.2">
      <c r="AE965" s="2"/>
    </row>
    <row r="966" spans="31:31" ht="16" x14ac:dyDescent="0.2">
      <c r="AE966" s="2"/>
    </row>
    <row r="967" spans="31:31" ht="16" x14ac:dyDescent="0.2">
      <c r="AE967" s="2"/>
    </row>
    <row r="968" spans="31:31" ht="16" x14ac:dyDescent="0.2">
      <c r="AE968" s="2"/>
    </row>
    <row r="969" spans="31:31" ht="16" x14ac:dyDescent="0.2">
      <c r="AE969" s="2"/>
    </row>
    <row r="970" spans="31:31" ht="16" x14ac:dyDescent="0.2">
      <c r="AE970" s="2"/>
    </row>
    <row r="971" spans="31:31" ht="16" x14ac:dyDescent="0.2">
      <c r="AE971" s="2"/>
    </row>
    <row r="972" spans="31:31" ht="16" x14ac:dyDescent="0.2">
      <c r="AE972" s="2"/>
    </row>
    <row r="973" spans="31:31" ht="16" x14ac:dyDescent="0.2">
      <c r="AE973"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F946"/>
  <sheetViews>
    <sheetView workbookViewId="0">
      <pane xSplit="1" ySplit="1" topLeftCell="B28" activePane="bottomRight" state="frozen"/>
      <selection pane="topRight" activeCell="B1" sqref="B1"/>
      <selection pane="bottomLeft" activeCell="A2" sqref="A2"/>
      <selection pane="bottomRight" activeCell="A55" sqref="A55"/>
    </sheetView>
  </sheetViews>
  <sheetFormatPr baseColWidth="10" defaultColWidth="11.28515625" defaultRowHeight="15" customHeight="1" x14ac:dyDescent="0.2"/>
  <cols>
    <col min="1" max="1" width="43.5703125" style="1" customWidth="1"/>
    <col min="2" max="5" width="10.7109375" style="1" customWidth="1"/>
    <col min="6" max="6" width="11.7109375" style="1" customWidth="1"/>
    <col min="7" max="7" width="20.42578125" style="1" customWidth="1"/>
    <col min="8" max="8" width="17.140625" style="1" customWidth="1"/>
    <col min="9" max="10" width="10.7109375" style="1" customWidth="1"/>
    <col min="11" max="11" width="16.42578125" style="1" customWidth="1"/>
    <col min="12" max="32" width="10.7109375" style="1" customWidth="1"/>
    <col min="33" max="16384" width="11.28515625" style="1"/>
  </cols>
  <sheetData>
    <row r="1" spans="1:32" s="16" customFormat="1" ht="15.75" customHeight="1" x14ac:dyDescent="0.2">
      <c r="A1" s="11" t="s">
        <v>0</v>
      </c>
      <c r="B1" s="12" t="s">
        <v>1</v>
      </c>
      <c r="C1" s="11" t="s">
        <v>468</v>
      </c>
      <c r="D1" s="11" t="s">
        <v>469</v>
      </c>
      <c r="E1" s="11" t="s">
        <v>470</v>
      </c>
      <c r="F1" s="11" t="s">
        <v>471</v>
      </c>
      <c r="G1" s="11" t="s">
        <v>20</v>
      </c>
      <c r="H1" s="11" t="s">
        <v>21</v>
      </c>
      <c r="I1" s="11" t="s">
        <v>472</v>
      </c>
      <c r="J1" s="11" t="s">
        <v>25</v>
      </c>
      <c r="K1" s="11" t="s">
        <v>26</v>
      </c>
      <c r="L1" s="13" t="s">
        <v>458</v>
      </c>
      <c r="M1" s="15"/>
      <c r="N1" s="15"/>
      <c r="O1" s="15"/>
      <c r="P1" s="15"/>
      <c r="Q1" s="15"/>
      <c r="R1" s="15"/>
      <c r="S1" s="15"/>
      <c r="T1" s="15"/>
      <c r="U1" s="15"/>
      <c r="V1" s="15"/>
      <c r="W1" s="15"/>
      <c r="X1" s="15"/>
      <c r="Y1" s="15"/>
      <c r="Z1" s="15"/>
      <c r="AA1" s="15"/>
      <c r="AB1" s="15"/>
      <c r="AC1" s="15"/>
      <c r="AD1" s="15"/>
      <c r="AE1" s="15"/>
      <c r="AF1" s="15"/>
    </row>
    <row r="2" spans="1:32" ht="15.75" customHeight="1" x14ac:dyDescent="0.2">
      <c r="A2" s="2" t="s">
        <v>52</v>
      </c>
      <c r="B2" s="2">
        <v>112</v>
      </c>
      <c r="C2" s="2">
        <v>48</v>
      </c>
      <c r="D2" s="2">
        <v>64</v>
      </c>
      <c r="E2" s="2">
        <v>48</v>
      </c>
      <c r="F2" s="2">
        <v>64</v>
      </c>
      <c r="G2" s="2" t="s">
        <v>66</v>
      </c>
      <c r="H2" s="2" t="s">
        <v>64</v>
      </c>
      <c r="I2" s="2">
        <v>0.1144</v>
      </c>
      <c r="J2" s="2">
        <v>3.6499999999999998E-2</v>
      </c>
      <c r="K2" s="2">
        <v>3.6499999999999998E-2</v>
      </c>
      <c r="L2" s="2" t="s">
        <v>308</v>
      </c>
      <c r="M2" s="2"/>
      <c r="N2" s="2"/>
      <c r="O2" s="2"/>
      <c r="P2" s="2"/>
      <c r="Q2" s="2"/>
      <c r="R2" s="2"/>
      <c r="S2" s="2"/>
      <c r="T2" s="2"/>
      <c r="U2" s="2"/>
      <c r="V2" s="2"/>
      <c r="W2" s="2"/>
      <c r="X2" s="2"/>
      <c r="Y2" s="2"/>
      <c r="Z2" s="2"/>
      <c r="AA2" s="2"/>
      <c r="AB2" s="2"/>
      <c r="AC2" s="2"/>
      <c r="AD2" s="2"/>
      <c r="AE2" s="2"/>
      <c r="AF2" s="2"/>
    </row>
    <row r="3" spans="1:32" ht="15.75" customHeight="1" x14ac:dyDescent="0.2">
      <c r="A3" s="2" t="s">
        <v>75</v>
      </c>
      <c r="B3" s="2">
        <v>28</v>
      </c>
      <c r="C3" s="2">
        <v>16</v>
      </c>
      <c r="D3" s="2">
        <v>12</v>
      </c>
      <c r="E3" s="2">
        <v>16</v>
      </c>
      <c r="F3" s="2">
        <v>12</v>
      </c>
      <c r="G3" s="2" t="s">
        <v>86</v>
      </c>
      <c r="H3" s="2" t="s">
        <v>64</v>
      </c>
      <c r="I3" s="2">
        <v>0.85540000000000005</v>
      </c>
      <c r="J3" s="2">
        <v>0.15890000000000001</v>
      </c>
      <c r="K3" s="2">
        <v>0.15890000000000001</v>
      </c>
      <c r="L3" s="2" t="s">
        <v>308</v>
      </c>
      <c r="M3" s="2"/>
      <c r="N3" s="2"/>
      <c r="O3" s="2"/>
      <c r="P3" s="2"/>
      <c r="Q3" s="2"/>
      <c r="R3" s="2"/>
      <c r="S3" s="2"/>
      <c r="T3" s="2"/>
      <c r="U3" s="2"/>
      <c r="V3" s="2"/>
      <c r="W3" s="2"/>
      <c r="X3" s="2"/>
      <c r="Y3" s="2"/>
      <c r="Z3" s="2"/>
      <c r="AA3" s="2"/>
      <c r="AB3" s="2"/>
      <c r="AC3" s="2"/>
      <c r="AD3" s="2"/>
      <c r="AE3" s="2"/>
      <c r="AF3" s="2"/>
    </row>
    <row r="4" spans="1:32" ht="15.75" customHeight="1" x14ac:dyDescent="0.2">
      <c r="A4" s="2" t="s">
        <v>90</v>
      </c>
      <c r="B4" s="2">
        <v>23</v>
      </c>
      <c r="C4" s="2">
        <v>12</v>
      </c>
      <c r="D4" s="2">
        <v>11</v>
      </c>
      <c r="E4" s="2">
        <v>12</v>
      </c>
      <c r="F4" s="2">
        <v>11</v>
      </c>
      <c r="G4" s="2" t="s">
        <v>86</v>
      </c>
      <c r="H4" s="2" t="s">
        <v>64</v>
      </c>
      <c r="I4" s="2">
        <v>0.73470000000000002</v>
      </c>
      <c r="J4" s="2">
        <v>0.186</v>
      </c>
      <c r="K4" s="2">
        <v>0.186</v>
      </c>
      <c r="L4" s="2" t="s">
        <v>308</v>
      </c>
      <c r="M4" s="2"/>
      <c r="N4" s="2"/>
      <c r="O4" s="2"/>
      <c r="P4" s="2"/>
      <c r="Q4" s="2"/>
      <c r="R4" s="2"/>
      <c r="S4" s="2"/>
      <c r="T4" s="2"/>
      <c r="U4" s="2"/>
      <c r="V4" s="2"/>
      <c r="W4" s="2"/>
      <c r="X4" s="2"/>
      <c r="Y4" s="2"/>
      <c r="Z4" s="2"/>
      <c r="AA4" s="2"/>
      <c r="AB4" s="2"/>
      <c r="AC4" s="2"/>
      <c r="AD4" s="2"/>
      <c r="AE4" s="2"/>
      <c r="AF4" s="2"/>
    </row>
    <row r="5" spans="1:32" ht="15.75" customHeight="1" x14ac:dyDescent="0.2">
      <c r="A5" s="2" t="s">
        <v>91</v>
      </c>
      <c r="B5" s="2">
        <v>42</v>
      </c>
      <c r="C5" s="2">
        <v>24</v>
      </c>
      <c r="D5" s="2">
        <v>18</v>
      </c>
      <c r="E5" s="2">
        <v>24</v>
      </c>
      <c r="F5" s="2">
        <v>18</v>
      </c>
      <c r="G5" s="2" t="s">
        <v>99</v>
      </c>
      <c r="H5" s="2" t="s">
        <v>64</v>
      </c>
      <c r="I5" s="4">
        <v>0.41220000000000001</v>
      </c>
      <c r="J5" s="2">
        <f>B5/(C5*D5)+I5^2/(2*B5)</f>
        <v>9.9244946507936513E-2</v>
      </c>
      <c r="K5" s="2">
        <v>0.49622473254999999</v>
      </c>
      <c r="L5" s="2" t="s">
        <v>308</v>
      </c>
      <c r="M5" s="2"/>
      <c r="N5" s="2"/>
      <c r="O5" s="2"/>
      <c r="P5" s="2"/>
      <c r="Q5" s="2"/>
      <c r="R5" s="2"/>
      <c r="S5" s="2"/>
      <c r="T5" s="2"/>
      <c r="U5" s="2"/>
      <c r="V5" s="2"/>
      <c r="W5" s="2"/>
      <c r="X5" s="2"/>
      <c r="Y5" s="2"/>
      <c r="Z5" s="2"/>
      <c r="AA5" s="2"/>
      <c r="AB5" s="2"/>
      <c r="AC5" s="2"/>
      <c r="AD5" s="2"/>
      <c r="AE5" s="2"/>
      <c r="AF5" s="2"/>
    </row>
    <row r="6" spans="1:32" ht="15.75" customHeight="1" x14ac:dyDescent="0.2">
      <c r="A6" s="2" t="s">
        <v>103</v>
      </c>
      <c r="B6" s="2">
        <v>229</v>
      </c>
      <c r="C6" s="2">
        <v>88</v>
      </c>
      <c r="D6" s="2">
        <v>141</v>
      </c>
      <c r="E6" s="2">
        <v>88</v>
      </c>
      <c r="F6" s="2">
        <v>141</v>
      </c>
      <c r="G6" s="2" t="s">
        <v>86</v>
      </c>
      <c r="H6" s="2" t="s">
        <v>64</v>
      </c>
      <c r="I6" s="2">
        <v>0.35260000000000002</v>
      </c>
      <c r="J6" s="2">
        <v>1.8700000000000001E-2</v>
      </c>
      <c r="K6" s="2">
        <v>0.3004466666666667</v>
      </c>
      <c r="L6" s="2" t="s">
        <v>459</v>
      </c>
      <c r="M6" s="2"/>
      <c r="N6" s="2"/>
      <c r="O6" s="2"/>
      <c r="P6" s="2"/>
      <c r="Q6" s="2"/>
      <c r="R6" s="2"/>
      <c r="S6" s="2"/>
      <c r="T6" s="2"/>
      <c r="U6" s="2"/>
      <c r="V6" s="2"/>
      <c r="W6" s="2"/>
      <c r="X6" s="2"/>
      <c r="Y6" s="2"/>
      <c r="Z6" s="2"/>
      <c r="AA6" s="2"/>
      <c r="AB6" s="2"/>
      <c r="AC6" s="2"/>
      <c r="AD6" s="2"/>
      <c r="AE6" s="2"/>
      <c r="AF6" s="2"/>
    </row>
    <row r="7" spans="1:32" ht="15.75" customHeight="1" x14ac:dyDescent="0.2">
      <c r="A7" s="2" t="s">
        <v>467</v>
      </c>
      <c r="B7" s="2">
        <v>226.5</v>
      </c>
      <c r="C7" s="2">
        <v>85.5</v>
      </c>
      <c r="D7" s="2">
        <v>141</v>
      </c>
      <c r="E7" s="19">
        <v>97.655286093097615</v>
      </c>
      <c r="F7" s="19">
        <v>161.04555952195045</v>
      </c>
      <c r="G7" s="2" t="s">
        <v>99</v>
      </c>
      <c r="H7" s="2" t="s">
        <v>64</v>
      </c>
      <c r="I7" s="2">
        <v>0.31011038000000002</v>
      </c>
      <c r="J7" s="2">
        <f>(E7+F7)/(E7*F7)+I7^2/(2*(E7+F7))</f>
        <v>1.6635392124062273E-2</v>
      </c>
      <c r="K7" s="2">
        <v>0.26450273477259018</v>
      </c>
      <c r="L7" s="2" t="s">
        <v>771</v>
      </c>
      <c r="M7" s="2"/>
      <c r="N7" s="2"/>
      <c r="O7" s="2"/>
      <c r="P7" s="2"/>
      <c r="Q7" s="2"/>
      <c r="R7" s="2"/>
      <c r="S7" s="2"/>
      <c r="T7" s="2"/>
      <c r="U7" s="2"/>
      <c r="V7" s="2"/>
      <c r="W7" s="2"/>
      <c r="X7" s="2"/>
      <c r="Y7" s="2"/>
      <c r="Z7" s="2"/>
      <c r="AA7" s="2"/>
      <c r="AB7" s="2"/>
      <c r="AC7" s="2"/>
      <c r="AD7" s="2"/>
      <c r="AE7" s="2"/>
      <c r="AF7" s="2"/>
    </row>
    <row r="8" spans="1:32" ht="15.75" customHeight="1" x14ac:dyDescent="0.2">
      <c r="A8" s="2" t="s">
        <v>114</v>
      </c>
      <c r="B8" s="2">
        <v>198</v>
      </c>
      <c r="C8" s="2">
        <f>B8/2</f>
        <v>99</v>
      </c>
      <c r="D8" s="2">
        <v>99</v>
      </c>
      <c r="E8" s="2">
        <v>99</v>
      </c>
      <c r="F8" s="2">
        <v>99</v>
      </c>
      <c r="G8" s="2" t="s">
        <v>86</v>
      </c>
      <c r="H8" s="2" t="s">
        <v>64</v>
      </c>
      <c r="I8" s="2">
        <v>-0.19500000000000001</v>
      </c>
      <c r="J8" s="2">
        <v>2.0299999999999999E-2</v>
      </c>
      <c r="K8" s="2">
        <v>2.0299999999999999E-2</v>
      </c>
      <c r="L8" s="2" t="s">
        <v>308</v>
      </c>
      <c r="M8" s="2"/>
      <c r="N8" s="2"/>
      <c r="O8" s="2"/>
      <c r="P8" s="2"/>
      <c r="Q8" s="2"/>
      <c r="R8" s="2"/>
      <c r="S8" s="2"/>
      <c r="T8" s="2"/>
      <c r="U8" s="2"/>
      <c r="V8" s="2"/>
      <c r="W8" s="2"/>
      <c r="X8" s="2"/>
      <c r="Y8" s="2"/>
      <c r="Z8" s="2"/>
      <c r="AA8" s="2"/>
      <c r="AB8" s="2"/>
      <c r="AC8" s="2"/>
      <c r="AD8" s="2"/>
      <c r="AE8" s="2"/>
      <c r="AF8" s="2"/>
    </row>
    <row r="9" spans="1:32" ht="15.75" customHeight="1" x14ac:dyDescent="0.2">
      <c r="A9" s="2" t="s">
        <v>120</v>
      </c>
      <c r="B9" s="2">
        <v>400</v>
      </c>
      <c r="C9" s="2">
        <v>200</v>
      </c>
      <c r="D9" s="2">
        <v>200</v>
      </c>
      <c r="E9" s="2">
        <v>200</v>
      </c>
      <c r="F9" s="2">
        <v>200</v>
      </c>
      <c r="G9" s="2" t="s">
        <v>86</v>
      </c>
      <c r="H9" s="2" t="s">
        <v>64</v>
      </c>
      <c r="I9" s="2">
        <v>-0.1216</v>
      </c>
      <c r="J9" s="2">
        <v>0.01</v>
      </c>
      <c r="K9" s="2">
        <v>0.01</v>
      </c>
      <c r="L9" s="2" t="s">
        <v>308</v>
      </c>
      <c r="M9" s="2"/>
      <c r="N9" s="2"/>
      <c r="O9" s="2"/>
      <c r="P9" s="2"/>
      <c r="Q9" s="2"/>
      <c r="R9" s="2"/>
      <c r="S9" s="2"/>
      <c r="T9" s="2"/>
      <c r="U9" s="2"/>
      <c r="V9" s="2"/>
      <c r="W9" s="2"/>
      <c r="X9" s="2"/>
      <c r="Y9" s="2"/>
      <c r="Z9" s="2"/>
      <c r="AA9" s="2"/>
      <c r="AB9" s="2"/>
      <c r="AC9" s="2"/>
      <c r="AD9" s="2"/>
      <c r="AE9" s="2"/>
      <c r="AF9" s="2"/>
    </row>
    <row r="10" spans="1:32" ht="15.75" customHeight="1" x14ac:dyDescent="0.2">
      <c r="A10" s="2" t="s">
        <v>124</v>
      </c>
      <c r="B10" s="2">
        <v>90</v>
      </c>
      <c r="C10" s="2">
        <v>48</v>
      </c>
      <c r="D10" s="2">
        <v>42</v>
      </c>
      <c r="E10" s="2">
        <v>48</v>
      </c>
      <c r="F10" s="2">
        <v>42</v>
      </c>
      <c r="G10" s="2" t="s">
        <v>66</v>
      </c>
      <c r="H10" s="2" t="s">
        <v>64</v>
      </c>
      <c r="I10" s="2">
        <v>0.61909999999999998</v>
      </c>
      <c r="J10" s="2">
        <v>4.6800000000000001E-2</v>
      </c>
      <c r="K10" s="2">
        <v>0.15778285714285714</v>
      </c>
      <c r="L10" s="2" t="s">
        <v>308</v>
      </c>
      <c r="M10" s="2"/>
      <c r="N10" s="2"/>
      <c r="O10" s="2"/>
      <c r="P10" s="2"/>
      <c r="Q10" s="2"/>
      <c r="R10" s="2"/>
      <c r="S10" s="2"/>
      <c r="T10" s="2"/>
      <c r="U10" s="2"/>
      <c r="V10" s="2"/>
      <c r="W10" s="2"/>
      <c r="X10" s="2"/>
      <c r="Y10" s="2"/>
      <c r="Z10" s="2"/>
      <c r="AA10" s="2"/>
      <c r="AB10" s="2"/>
      <c r="AC10" s="2"/>
      <c r="AD10" s="2"/>
      <c r="AE10" s="2"/>
      <c r="AF10" s="2"/>
    </row>
    <row r="11" spans="1:32" ht="15.75" customHeight="1" x14ac:dyDescent="0.2">
      <c r="A11" s="6" t="s">
        <v>128</v>
      </c>
      <c r="B11" s="7">
        <v>686</v>
      </c>
      <c r="C11" s="2">
        <v>276</v>
      </c>
      <c r="D11" s="2">
        <v>410</v>
      </c>
      <c r="E11" s="2">
        <v>276</v>
      </c>
      <c r="F11" s="2">
        <v>410</v>
      </c>
      <c r="G11" s="2" t="s">
        <v>99</v>
      </c>
      <c r="H11" s="2" t="s">
        <v>64</v>
      </c>
      <c r="I11" s="2">
        <v>0.33</v>
      </c>
      <c r="J11" s="2">
        <v>6.1000000000000004E-3</v>
      </c>
      <c r="K11" s="2">
        <v>2.4806666666666668E-2</v>
      </c>
      <c r="L11" s="2"/>
      <c r="M11" s="2"/>
      <c r="N11" s="2"/>
      <c r="O11" s="2"/>
      <c r="P11" s="2"/>
      <c r="Q11" s="2"/>
      <c r="R11" s="2"/>
      <c r="S11" s="2"/>
      <c r="T11" s="2"/>
      <c r="U11" s="2"/>
      <c r="V11" s="2"/>
      <c r="W11" s="2"/>
      <c r="X11" s="2"/>
      <c r="Y11" s="2"/>
      <c r="Z11" s="2"/>
      <c r="AA11" s="2"/>
      <c r="AB11" s="2"/>
      <c r="AC11" s="2"/>
      <c r="AD11" s="2"/>
      <c r="AE11" s="2"/>
      <c r="AF11" s="2"/>
    </row>
    <row r="12" spans="1:32" ht="15.75" customHeight="1" x14ac:dyDescent="0.2">
      <c r="A12" s="2" t="s">
        <v>133</v>
      </c>
      <c r="B12" s="2">
        <v>172</v>
      </c>
      <c r="C12" s="2">
        <v>87</v>
      </c>
      <c r="D12" s="2">
        <v>85</v>
      </c>
      <c r="E12" s="2">
        <v>87</v>
      </c>
      <c r="F12" s="2">
        <v>85</v>
      </c>
      <c r="G12" s="2" t="s">
        <v>134</v>
      </c>
      <c r="H12" s="2" t="s">
        <v>64</v>
      </c>
      <c r="I12" s="4">
        <v>-0.16400000000000001</v>
      </c>
      <c r="J12" s="2">
        <f>B12/(C12*D12)+I12^2/(2*B12)</f>
        <v>2.3337144802427788E-2</v>
      </c>
      <c r="K12" s="2">
        <v>2.3337144802427788E-2</v>
      </c>
      <c r="L12" s="2" t="s">
        <v>308</v>
      </c>
      <c r="M12" s="2"/>
      <c r="N12" s="2"/>
      <c r="O12" s="2"/>
      <c r="P12" s="2"/>
      <c r="Q12" s="2"/>
      <c r="R12" s="2"/>
      <c r="S12" s="2"/>
      <c r="T12" s="2"/>
      <c r="U12" s="2"/>
      <c r="V12" s="2"/>
      <c r="W12" s="2"/>
      <c r="X12" s="2"/>
      <c r="Y12" s="2"/>
      <c r="Z12" s="2"/>
      <c r="AA12" s="2"/>
      <c r="AB12" s="2"/>
      <c r="AC12" s="2"/>
      <c r="AD12" s="2"/>
      <c r="AE12" s="2"/>
      <c r="AF12" s="2"/>
    </row>
    <row r="13" spans="1:32" ht="15.75" customHeight="1" x14ac:dyDescent="0.2">
      <c r="A13" s="2" t="s">
        <v>137</v>
      </c>
      <c r="B13" s="2">
        <v>4607</v>
      </c>
      <c r="C13" s="2">
        <v>2277</v>
      </c>
      <c r="D13" s="2">
        <v>2330</v>
      </c>
      <c r="E13" s="2">
        <v>2277</v>
      </c>
      <c r="F13" s="2">
        <v>2330</v>
      </c>
      <c r="G13" s="2" t="s">
        <v>86</v>
      </c>
      <c r="H13" s="2" t="s">
        <v>64</v>
      </c>
      <c r="I13" s="2">
        <v>5.21E-2</v>
      </c>
      <c r="J13" s="2">
        <v>8.9999999999999993E-3</v>
      </c>
      <c r="K13" s="2">
        <v>8.9999999999999993E-3</v>
      </c>
      <c r="L13" s="2" t="s">
        <v>308</v>
      </c>
      <c r="M13" s="2"/>
      <c r="N13" s="2"/>
      <c r="O13" s="2"/>
      <c r="P13" s="2"/>
      <c r="Q13" s="2"/>
      <c r="R13" s="2"/>
      <c r="S13" s="2"/>
      <c r="T13" s="2"/>
      <c r="U13" s="2"/>
      <c r="V13" s="2"/>
      <c r="W13" s="2"/>
      <c r="X13" s="2"/>
      <c r="Y13" s="2"/>
      <c r="Z13" s="2"/>
      <c r="AA13" s="2"/>
      <c r="AB13" s="2"/>
      <c r="AC13" s="2"/>
      <c r="AD13" s="2"/>
      <c r="AE13" s="2"/>
      <c r="AF13" s="2"/>
    </row>
    <row r="14" spans="1:32" ht="15.75" customHeight="1" x14ac:dyDescent="0.2">
      <c r="A14" s="6" t="s">
        <v>143</v>
      </c>
      <c r="B14" s="2">
        <v>67</v>
      </c>
      <c r="C14" s="2">
        <v>33</v>
      </c>
      <c r="D14" s="2">
        <v>34</v>
      </c>
      <c r="E14" s="2">
        <v>33</v>
      </c>
      <c r="F14" s="2">
        <v>34</v>
      </c>
      <c r="G14" s="2" t="s">
        <v>86</v>
      </c>
      <c r="H14" s="2" t="s">
        <v>64</v>
      </c>
      <c r="I14" s="2">
        <v>-0.67759999999999998</v>
      </c>
      <c r="J14" s="2">
        <v>6.3100000000000003E-2</v>
      </c>
      <c r="K14" s="2">
        <v>6.3100000000000003E-2</v>
      </c>
      <c r="L14" s="2" t="s">
        <v>308</v>
      </c>
      <c r="M14" s="2"/>
      <c r="N14" s="2"/>
      <c r="O14" s="2"/>
      <c r="P14" s="2"/>
      <c r="Q14" s="2"/>
      <c r="R14" s="2"/>
      <c r="S14" s="2"/>
      <c r="T14" s="2"/>
      <c r="U14" s="2"/>
      <c r="V14" s="2"/>
      <c r="W14" s="2"/>
      <c r="X14" s="2"/>
      <c r="Y14" s="2"/>
      <c r="Z14" s="2"/>
      <c r="AA14" s="2"/>
      <c r="AB14" s="2"/>
      <c r="AC14" s="2"/>
      <c r="AD14" s="2"/>
      <c r="AE14" s="2"/>
      <c r="AF14" s="2"/>
    </row>
    <row r="15" spans="1:32" ht="15.75" customHeight="1" x14ac:dyDescent="0.2">
      <c r="A15" s="7" t="s">
        <v>148</v>
      </c>
      <c r="B15" s="2">
        <v>403</v>
      </c>
      <c r="C15" s="2">
        <v>202</v>
      </c>
      <c r="D15" s="2">
        <v>201</v>
      </c>
      <c r="E15" s="2">
        <v>202</v>
      </c>
      <c r="F15" s="2">
        <v>201</v>
      </c>
      <c r="G15" s="2" t="s">
        <v>86</v>
      </c>
      <c r="H15" s="2" t="s">
        <v>64</v>
      </c>
      <c r="I15" s="2">
        <v>8.3400000000000002E-2</v>
      </c>
      <c r="J15" s="2">
        <v>9.9000000000000008E-3</v>
      </c>
      <c r="K15" s="2">
        <v>9.9000000000000008E-3</v>
      </c>
      <c r="L15" s="2" t="s">
        <v>308</v>
      </c>
      <c r="M15" s="2"/>
      <c r="N15" s="2"/>
      <c r="O15" s="2"/>
      <c r="P15" s="2"/>
      <c r="Q15" s="2"/>
      <c r="R15" s="2"/>
      <c r="S15" s="2"/>
      <c r="T15" s="2"/>
      <c r="U15" s="2"/>
      <c r="V15" s="2"/>
      <c r="W15" s="2"/>
      <c r="X15" s="2"/>
      <c r="Y15" s="2"/>
      <c r="Z15" s="2"/>
      <c r="AA15" s="2"/>
      <c r="AB15" s="2"/>
      <c r="AC15" s="2"/>
      <c r="AD15" s="2"/>
      <c r="AE15" s="2"/>
      <c r="AF15" s="2"/>
    </row>
    <row r="16" spans="1:32" ht="17.25" customHeight="1" x14ac:dyDescent="0.2">
      <c r="A16" s="6" t="s">
        <v>153</v>
      </c>
      <c r="B16" s="2">
        <v>181</v>
      </c>
      <c r="C16" s="2">
        <v>91</v>
      </c>
      <c r="D16" s="2">
        <v>90</v>
      </c>
      <c r="E16" s="2">
        <v>91</v>
      </c>
      <c r="F16" s="2">
        <v>90</v>
      </c>
      <c r="G16" s="2" t="s">
        <v>86</v>
      </c>
      <c r="H16" s="2" t="s">
        <v>64</v>
      </c>
      <c r="I16" s="4">
        <v>-2.7199999999999998E-2</v>
      </c>
      <c r="J16" s="2">
        <f>B16/(C16*D16)+I16^2/(2*B16)</f>
        <v>2.2102165857028178E-2</v>
      </c>
      <c r="K16" s="2">
        <v>2.2102165857028178E-2</v>
      </c>
      <c r="L16" s="2" t="s">
        <v>308</v>
      </c>
      <c r="M16" s="2"/>
      <c r="N16" s="2"/>
      <c r="O16" s="2"/>
      <c r="P16" s="2"/>
      <c r="Q16" s="2"/>
      <c r="R16" s="2"/>
      <c r="S16" s="2"/>
      <c r="T16" s="2"/>
      <c r="U16" s="2"/>
      <c r="V16" s="2"/>
      <c r="W16" s="2"/>
      <c r="X16" s="2"/>
      <c r="Y16" s="2"/>
      <c r="Z16" s="2"/>
      <c r="AA16" s="2"/>
      <c r="AB16" s="2"/>
      <c r="AC16" s="2"/>
      <c r="AD16" s="2"/>
      <c r="AE16" s="2"/>
      <c r="AF16" s="2"/>
    </row>
    <row r="17" spans="1:32" ht="15.75" customHeight="1" x14ac:dyDescent="0.2">
      <c r="A17" s="7" t="s">
        <v>156</v>
      </c>
      <c r="B17" s="2">
        <v>320</v>
      </c>
      <c r="C17" s="2">
        <v>139</v>
      </c>
      <c r="D17" s="2">
        <v>181</v>
      </c>
      <c r="E17" s="2">
        <v>139</v>
      </c>
      <c r="F17" s="2">
        <v>181</v>
      </c>
      <c r="G17" s="2" t="s">
        <v>99</v>
      </c>
      <c r="H17" s="2" t="s">
        <v>64</v>
      </c>
      <c r="I17" s="4">
        <v>-0.24</v>
      </c>
      <c r="J17" s="2">
        <f>B17/(C17*D17)+I17^2/(2*B17)</f>
        <v>1.2809106482769585E-2</v>
      </c>
      <c r="K17" s="2">
        <v>3.3019030044472708E-2</v>
      </c>
      <c r="L17" s="2" t="s">
        <v>308</v>
      </c>
      <c r="M17" s="2"/>
      <c r="N17" s="2"/>
      <c r="O17" s="2"/>
      <c r="P17" s="2"/>
      <c r="Q17" s="2"/>
      <c r="R17" s="2"/>
      <c r="S17" s="2"/>
      <c r="T17" s="2"/>
      <c r="U17" s="2"/>
      <c r="V17" s="2"/>
      <c r="W17" s="2"/>
      <c r="X17" s="2"/>
      <c r="Y17" s="2"/>
      <c r="Z17" s="2"/>
      <c r="AA17" s="2"/>
      <c r="AB17" s="2"/>
      <c r="AC17" s="2"/>
      <c r="AD17" s="2"/>
      <c r="AE17" s="2"/>
      <c r="AF17" s="2"/>
    </row>
    <row r="18" spans="1:32" ht="15.75" customHeight="1" x14ac:dyDescent="0.2">
      <c r="A18" s="7" t="s">
        <v>162</v>
      </c>
      <c r="B18" s="2">
        <v>321</v>
      </c>
      <c r="C18" s="2">
        <v>186</v>
      </c>
      <c r="D18" s="2">
        <v>135</v>
      </c>
      <c r="E18" s="2">
        <v>186</v>
      </c>
      <c r="F18" s="2">
        <v>135</v>
      </c>
      <c r="G18" s="2" t="s">
        <v>99</v>
      </c>
      <c r="H18" s="2" t="s">
        <v>64</v>
      </c>
      <c r="I18" s="4">
        <v>0.11700000000000001</v>
      </c>
      <c r="J18" s="2">
        <f>B18/(C18*D18)+I18^2/(2*B18)</f>
        <v>1.2805073923335455E-2</v>
      </c>
      <c r="K18" s="2">
        <v>3.1877894556514061E-2</v>
      </c>
      <c r="L18" s="2" t="s">
        <v>308</v>
      </c>
      <c r="M18" s="2"/>
      <c r="N18" s="2"/>
      <c r="O18" s="2"/>
      <c r="P18" s="2"/>
      <c r="Q18" s="2"/>
      <c r="R18" s="2"/>
      <c r="S18" s="2"/>
      <c r="T18" s="2"/>
      <c r="U18" s="2"/>
      <c r="V18" s="2"/>
      <c r="W18" s="2"/>
      <c r="X18" s="2"/>
      <c r="Y18" s="2"/>
      <c r="Z18" s="2"/>
      <c r="AA18" s="2"/>
      <c r="AB18" s="2"/>
      <c r="AC18" s="2"/>
      <c r="AD18" s="2"/>
      <c r="AE18" s="2"/>
      <c r="AF18" s="2"/>
    </row>
    <row r="19" spans="1:32" ht="15.75" customHeight="1" x14ac:dyDescent="0.2">
      <c r="A19" s="7" t="s">
        <v>164</v>
      </c>
      <c r="B19" s="2">
        <v>308</v>
      </c>
      <c r="C19" s="2">
        <v>144</v>
      </c>
      <c r="D19" s="2">
        <v>164</v>
      </c>
      <c r="E19" s="2">
        <v>144</v>
      </c>
      <c r="F19" s="2">
        <v>164</v>
      </c>
      <c r="G19" s="2" t="s">
        <v>99</v>
      </c>
      <c r="H19" s="2" t="s">
        <v>64</v>
      </c>
      <c r="I19" s="4">
        <v>0.18690000000000001</v>
      </c>
      <c r="J19" s="2">
        <f>B19/(C19*D19)+I19^2/(2*B19)</f>
        <v>1.3098712579145109E-2</v>
      </c>
      <c r="K19" s="2">
        <v>3.4929900211053626E-2</v>
      </c>
      <c r="L19" s="2" t="s">
        <v>308</v>
      </c>
      <c r="M19" s="2"/>
      <c r="N19" s="2"/>
      <c r="O19" s="2"/>
      <c r="P19" s="2"/>
      <c r="Q19" s="2"/>
      <c r="R19" s="2"/>
      <c r="S19" s="2"/>
      <c r="T19" s="2"/>
      <c r="U19" s="2"/>
      <c r="V19" s="2"/>
      <c r="W19" s="2"/>
      <c r="X19" s="2"/>
      <c r="Y19" s="2"/>
      <c r="Z19" s="2"/>
      <c r="AA19" s="2"/>
      <c r="AB19" s="2"/>
      <c r="AC19" s="2"/>
      <c r="AD19" s="2"/>
      <c r="AE19" s="2"/>
      <c r="AF19" s="2"/>
    </row>
    <row r="20" spans="1:32" ht="15.75" customHeight="1" x14ac:dyDescent="0.2">
      <c r="A20" s="7" t="s">
        <v>166</v>
      </c>
      <c r="B20" s="8">
        <v>1772</v>
      </c>
      <c r="C20" s="2">
        <v>922</v>
      </c>
      <c r="D20" s="2">
        <v>850</v>
      </c>
      <c r="E20" s="2">
        <v>922</v>
      </c>
      <c r="F20" s="2">
        <v>850</v>
      </c>
      <c r="G20" s="2" t="s">
        <v>99</v>
      </c>
      <c r="H20" s="2" t="s">
        <v>64</v>
      </c>
      <c r="I20" s="4">
        <v>-0.125</v>
      </c>
      <c r="J20" s="2">
        <f>B20/(C20*D20)+I20^2/(2*B20)</f>
        <v>2.2654781467620027E-3</v>
      </c>
      <c r="K20" s="2">
        <v>5.9128979630488267E-3</v>
      </c>
      <c r="L20" s="2" t="s">
        <v>308</v>
      </c>
      <c r="M20" s="2"/>
      <c r="N20" s="2"/>
      <c r="O20" s="2"/>
      <c r="P20" s="2"/>
      <c r="Q20" s="2"/>
      <c r="R20" s="2"/>
      <c r="S20" s="2"/>
      <c r="T20" s="2"/>
      <c r="U20" s="2"/>
      <c r="V20" s="2"/>
      <c r="W20" s="2"/>
      <c r="X20" s="2"/>
      <c r="Y20" s="2"/>
      <c r="Z20" s="2"/>
      <c r="AA20" s="2"/>
      <c r="AB20" s="2"/>
      <c r="AC20" s="2"/>
      <c r="AD20" s="2"/>
      <c r="AE20" s="2"/>
      <c r="AF20" s="2"/>
    </row>
    <row r="21" spans="1:32" ht="15.75" customHeight="1" x14ac:dyDescent="0.2">
      <c r="A21" s="7" t="s">
        <v>442</v>
      </c>
      <c r="B21" s="8">
        <v>1097</v>
      </c>
      <c r="C21" s="2">
        <v>529</v>
      </c>
      <c r="D21" s="2">
        <v>568</v>
      </c>
      <c r="E21" s="2">
        <v>857.82283637710054</v>
      </c>
      <c r="F21" s="2">
        <v>921.93636908645806</v>
      </c>
      <c r="G21" s="2" t="s">
        <v>99</v>
      </c>
      <c r="H21" s="2" t="s">
        <v>64</v>
      </c>
      <c r="I21" s="4">
        <v>4.586867E-2</v>
      </c>
      <c r="J21" s="2">
        <f>(E21+F21)/(E21*F21)+I21^2/(2*(E21+F21))</f>
        <v>2.2510065020767242E-3</v>
      </c>
      <c r="K21" s="2">
        <v>7.396256966211605E-3</v>
      </c>
      <c r="L21" s="2" t="s">
        <v>308</v>
      </c>
      <c r="M21" s="2"/>
      <c r="N21" s="2"/>
      <c r="O21" s="2"/>
      <c r="P21" s="2"/>
      <c r="Q21" s="2"/>
      <c r="R21" s="2"/>
      <c r="S21" s="2"/>
      <c r="T21" s="2"/>
      <c r="U21" s="2"/>
      <c r="V21" s="2"/>
      <c r="W21" s="2"/>
      <c r="X21" s="2"/>
      <c r="Y21" s="2"/>
      <c r="Z21" s="2"/>
      <c r="AA21" s="2"/>
      <c r="AB21" s="2"/>
      <c r="AC21" s="2"/>
      <c r="AD21" s="2"/>
      <c r="AE21" s="2"/>
      <c r="AF21" s="2"/>
    </row>
    <row r="22" spans="1:32" ht="15.75" customHeight="1" x14ac:dyDescent="0.2">
      <c r="A22" s="6" t="s">
        <v>177</v>
      </c>
      <c r="B22" s="2">
        <v>326</v>
      </c>
      <c r="C22" s="2">
        <v>147</v>
      </c>
      <c r="D22" s="2">
        <v>179</v>
      </c>
      <c r="E22" s="2">
        <v>147</v>
      </c>
      <c r="F22" s="2">
        <v>179</v>
      </c>
      <c r="G22" s="2" t="s">
        <v>99</v>
      </c>
      <c r="H22" s="2" t="s">
        <v>64</v>
      </c>
      <c r="I22" s="4">
        <v>-5.8999999999999999E-3</v>
      </c>
      <c r="J22" s="2">
        <f>B22/(C22*D22)+I22^2/(2*B22)</f>
        <v>1.2389366656776877E-2</v>
      </c>
      <c r="K22" s="2">
        <v>5.2426583116045304E-2</v>
      </c>
      <c r="L22" s="2" t="s">
        <v>308</v>
      </c>
      <c r="M22" s="2"/>
      <c r="N22" s="2"/>
      <c r="O22" s="2"/>
      <c r="P22" s="2"/>
      <c r="Q22" s="2"/>
      <c r="R22" s="2"/>
      <c r="S22" s="2"/>
      <c r="T22" s="2"/>
      <c r="U22" s="2"/>
      <c r="V22" s="2"/>
      <c r="W22" s="2"/>
      <c r="X22" s="2"/>
      <c r="Y22" s="2"/>
      <c r="Z22" s="2"/>
      <c r="AA22" s="2"/>
      <c r="AB22" s="2"/>
      <c r="AC22" s="2"/>
      <c r="AD22" s="2"/>
      <c r="AE22" s="2"/>
      <c r="AF22" s="2"/>
    </row>
    <row r="23" spans="1:32" ht="15.75" customHeight="1" x14ac:dyDescent="0.2">
      <c r="A23" s="6" t="s">
        <v>179</v>
      </c>
      <c r="B23" s="2">
        <v>45</v>
      </c>
      <c r="C23" s="2">
        <v>25</v>
      </c>
      <c r="D23" s="2">
        <v>20</v>
      </c>
      <c r="E23" s="2">
        <v>25</v>
      </c>
      <c r="F23" s="2">
        <v>20</v>
      </c>
      <c r="G23" s="2" t="s">
        <v>66</v>
      </c>
      <c r="H23" s="2" t="s">
        <v>64</v>
      </c>
      <c r="I23" s="2">
        <v>2.3999999999999998E-3</v>
      </c>
      <c r="J23" s="2">
        <v>0.09</v>
      </c>
      <c r="K23" s="2">
        <v>0.47699999999999998</v>
      </c>
      <c r="L23" s="2" t="s">
        <v>308</v>
      </c>
      <c r="M23" s="2"/>
      <c r="N23" s="2"/>
      <c r="O23" s="2"/>
      <c r="P23" s="2"/>
      <c r="Q23" s="2"/>
      <c r="R23" s="2"/>
      <c r="S23" s="2"/>
      <c r="T23" s="2"/>
      <c r="U23" s="2"/>
      <c r="V23" s="2"/>
      <c r="W23" s="2"/>
      <c r="X23" s="2"/>
      <c r="Y23" s="2"/>
      <c r="Z23" s="2"/>
      <c r="AA23" s="2"/>
      <c r="AB23" s="2"/>
      <c r="AC23" s="2"/>
      <c r="AD23" s="2"/>
      <c r="AE23" s="2"/>
      <c r="AF23" s="2"/>
    </row>
    <row r="24" spans="1:32" ht="15.75" customHeight="1" x14ac:dyDescent="0.2">
      <c r="A24" s="7" t="s">
        <v>183</v>
      </c>
      <c r="B24" s="2">
        <v>341</v>
      </c>
      <c r="C24" s="2">
        <v>171</v>
      </c>
      <c r="D24" s="2">
        <v>170</v>
      </c>
      <c r="E24" s="2">
        <v>171</v>
      </c>
      <c r="F24" s="2">
        <v>170</v>
      </c>
      <c r="G24" s="2" t="s">
        <v>99</v>
      </c>
      <c r="H24" s="2" t="s">
        <v>64</v>
      </c>
      <c r="I24" s="2">
        <v>-7.0000000000000007E-2</v>
      </c>
      <c r="J24" s="2">
        <f>B24/(C24*D24)+I24^2/(2*B24)</f>
        <v>1.1737490908283877E-2</v>
      </c>
      <c r="K24" s="4">
        <v>1.1737490908283877E-2</v>
      </c>
      <c r="L24" s="2" t="s">
        <v>459</v>
      </c>
      <c r="M24" s="2"/>
      <c r="N24" s="2"/>
      <c r="O24" s="2"/>
      <c r="P24" s="2"/>
      <c r="Q24" s="2"/>
      <c r="R24" s="2"/>
      <c r="S24" s="2"/>
      <c r="T24" s="2"/>
      <c r="U24" s="2"/>
      <c r="V24" s="2"/>
      <c r="W24" s="2"/>
      <c r="X24" s="2"/>
      <c r="Y24" s="2"/>
      <c r="Z24" s="2"/>
      <c r="AA24" s="2"/>
      <c r="AB24" s="2"/>
      <c r="AC24" s="2"/>
      <c r="AD24" s="2"/>
      <c r="AE24" s="2"/>
      <c r="AF24" s="2"/>
    </row>
    <row r="25" spans="1:32" ht="15.75" customHeight="1" x14ac:dyDescent="0.2">
      <c r="A25" s="7" t="s">
        <v>460</v>
      </c>
      <c r="B25" s="2">
        <v>191</v>
      </c>
      <c r="C25" s="2">
        <v>96</v>
      </c>
      <c r="D25" s="2">
        <v>95</v>
      </c>
      <c r="E25" s="2">
        <v>96</v>
      </c>
      <c r="F25" s="2">
        <v>95</v>
      </c>
      <c r="G25" s="2" t="s">
        <v>66</v>
      </c>
      <c r="H25" s="2" t="s">
        <v>64</v>
      </c>
      <c r="I25" s="2">
        <v>0.23599999999999999</v>
      </c>
      <c r="J25" s="2">
        <f>B25/(C25*D25)+I25^2/(2*B25)</f>
        <v>2.108878350326077E-2</v>
      </c>
      <c r="K25" s="4">
        <v>2.108878350326077E-2</v>
      </c>
      <c r="L25" s="2" t="s">
        <v>461</v>
      </c>
      <c r="M25" s="2"/>
      <c r="N25" s="2"/>
      <c r="O25" s="2"/>
      <c r="P25" s="2"/>
      <c r="Q25" s="2"/>
      <c r="R25" s="2"/>
      <c r="S25" s="2"/>
      <c r="T25" s="2"/>
      <c r="U25" s="2"/>
      <c r="V25" s="2"/>
      <c r="W25" s="2"/>
      <c r="X25" s="2"/>
      <c r="Y25" s="2"/>
      <c r="Z25" s="2"/>
      <c r="AA25" s="2"/>
      <c r="AB25" s="2"/>
      <c r="AC25" s="2"/>
      <c r="AD25" s="2"/>
      <c r="AE25" s="2"/>
      <c r="AF25" s="2"/>
    </row>
    <row r="26" spans="1:32" ht="15.75" customHeight="1" x14ac:dyDescent="0.2">
      <c r="A26" s="7" t="s">
        <v>462</v>
      </c>
      <c r="B26" s="2">
        <v>282</v>
      </c>
      <c r="C26" s="2">
        <v>141</v>
      </c>
      <c r="D26" s="2">
        <v>141</v>
      </c>
      <c r="E26" s="2">
        <v>141</v>
      </c>
      <c r="F26" s="2">
        <v>141</v>
      </c>
      <c r="G26" s="2" t="s">
        <v>66</v>
      </c>
      <c r="H26" s="2" t="s">
        <v>64</v>
      </c>
      <c r="I26" s="2">
        <v>0.24</v>
      </c>
      <c r="J26" s="2">
        <f>B26/(C26*D26)+I26^2/(2*B26)</f>
        <v>1.4286524822695035E-2</v>
      </c>
      <c r="K26" s="4">
        <v>1.4286524822695035E-2</v>
      </c>
      <c r="L26" s="2" t="s">
        <v>463</v>
      </c>
      <c r="M26" s="2"/>
      <c r="N26" s="2"/>
      <c r="O26" s="2"/>
      <c r="P26" s="2"/>
      <c r="Q26" s="2"/>
      <c r="R26" s="2"/>
      <c r="S26" s="2"/>
      <c r="T26" s="2"/>
      <c r="U26" s="2"/>
      <c r="V26" s="2"/>
      <c r="W26" s="2"/>
      <c r="X26" s="2"/>
      <c r="Y26" s="2"/>
      <c r="Z26" s="2"/>
      <c r="AA26" s="2"/>
      <c r="AB26" s="2"/>
      <c r="AC26" s="2"/>
      <c r="AD26" s="2"/>
      <c r="AE26" s="2"/>
      <c r="AF26" s="2"/>
    </row>
    <row r="27" spans="1:32" ht="15.75" customHeight="1" x14ac:dyDescent="0.2">
      <c r="A27" s="6" t="s">
        <v>192</v>
      </c>
      <c r="B27" s="2">
        <v>681</v>
      </c>
      <c r="C27" s="2">
        <v>340</v>
      </c>
      <c r="D27" s="2">
        <v>341</v>
      </c>
      <c r="E27" s="2">
        <v>340</v>
      </c>
      <c r="F27" s="2">
        <v>341</v>
      </c>
      <c r="G27" s="2" t="s">
        <v>86</v>
      </c>
      <c r="H27" s="2" t="s">
        <v>64</v>
      </c>
      <c r="I27" s="2">
        <v>0.17</v>
      </c>
      <c r="J27" s="2">
        <f>B27/(C27*D27)+I27^2/(2*B27)</f>
        <v>5.8949465861247285E-3</v>
      </c>
      <c r="K27" s="2">
        <v>5.8949465861247285E-3</v>
      </c>
      <c r="L27" s="2" t="s">
        <v>308</v>
      </c>
      <c r="M27" s="2"/>
      <c r="N27" s="2"/>
      <c r="O27" s="2"/>
      <c r="P27" s="2"/>
      <c r="Q27" s="2"/>
      <c r="R27" s="2"/>
      <c r="S27" s="2"/>
      <c r="T27" s="2"/>
      <c r="U27" s="2"/>
      <c r="V27" s="2"/>
      <c r="W27" s="2"/>
      <c r="X27" s="2"/>
      <c r="Y27" s="2"/>
      <c r="Z27" s="2"/>
      <c r="AA27" s="2"/>
      <c r="AB27" s="2"/>
      <c r="AC27" s="2"/>
      <c r="AD27" s="2"/>
      <c r="AE27" s="2"/>
      <c r="AF27" s="2"/>
    </row>
    <row r="28" spans="1:32" ht="15.75" customHeight="1" x14ac:dyDescent="0.2">
      <c r="A28" s="7" t="s">
        <v>198</v>
      </c>
      <c r="B28" s="2">
        <v>160</v>
      </c>
      <c r="C28" s="2">
        <v>77</v>
      </c>
      <c r="D28" s="2">
        <v>83</v>
      </c>
      <c r="E28" s="2">
        <v>77</v>
      </c>
      <c r="F28" s="2">
        <v>83</v>
      </c>
      <c r="G28" s="2" t="s">
        <v>99</v>
      </c>
      <c r="H28" s="2" t="s">
        <v>63</v>
      </c>
      <c r="I28" s="4">
        <v>0.15670000000000001</v>
      </c>
      <c r="J28" s="2">
        <f>B28/(C28*D28)+I28^2/(2*B28)</f>
        <v>2.5111939789347327E-2</v>
      </c>
      <c r="K28" s="2">
        <v>2.5111939789347327E-2</v>
      </c>
      <c r="L28" s="2" t="s">
        <v>308</v>
      </c>
      <c r="M28" s="2"/>
      <c r="N28" s="2"/>
      <c r="O28" s="2"/>
      <c r="P28" s="2"/>
      <c r="Q28" s="2"/>
      <c r="R28" s="2"/>
      <c r="S28" s="2"/>
      <c r="T28" s="2"/>
      <c r="U28" s="2"/>
      <c r="V28" s="2"/>
      <c r="W28" s="2"/>
      <c r="X28" s="2"/>
      <c r="Y28" s="2"/>
      <c r="Z28" s="2"/>
      <c r="AA28" s="2"/>
      <c r="AB28" s="2"/>
      <c r="AC28" s="2"/>
      <c r="AD28" s="2"/>
      <c r="AE28" s="2"/>
      <c r="AF28" s="2"/>
    </row>
    <row r="29" spans="1:32" ht="15.75" customHeight="1" x14ac:dyDescent="0.2">
      <c r="A29" s="2" t="s">
        <v>201</v>
      </c>
      <c r="B29" s="2">
        <v>39</v>
      </c>
      <c r="C29" s="2">
        <v>23</v>
      </c>
      <c r="D29" s="2">
        <v>16</v>
      </c>
      <c r="E29" s="2">
        <v>23</v>
      </c>
      <c r="F29" s="2">
        <v>16</v>
      </c>
      <c r="G29" s="2" t="s">
        <v>99</v>
      </c>
      <c r="H29" s="2" t="s">
        <v>63</v>
      </c>
      <c r="I29" s="2">
        <v>-0.97509999999999997</v>
      </c>
      <c r="J29" s="2">
        <v>9.2600000000000002E-2</v>
      </c>
      <c r="K29" s="2">
        <v>0.43522000000000005</v>
      </c>
      <c r="L29" s="2" t="s">
        <v>308</v>
      </c>
      <c r="M29" s="2"/>
      <c r="N29" s="2"/>
      <c r="O29" s="2"/>
      <c r="P29" s="2"/>
      <c r="Q29" s="2"/>
      <c r="R29" s="2"/>
      <c r="S29" s="2"/>
      <c r="T29" s="2"/>
      <c r="U29" s="2"/>
      <c r="V29" s="2"/>
      <c r="W29" s="2"/>
      <c r="X29" s="2"/>
      <c r="Y29" s="2"/>
      <c r="Z29" s="2"/>
      <c r="AA29" s="2"/>
      <c r="AB29" s="2"/>
      <c r="AC29" s="2"/>
      <c r="AD29" s="2"/>
      <c r="AE29" s="2"/>
      <c r="AF29" s="2"/>
    </row>
    <row r="30" spans="1:32" ht="15.75" customHeight="1" x14ac:dyDescent="0.2">
      <c r="A30" s="2" t="s">
        <v>207</v>
      </c>
      <c r="B30" s="2">
        <v>37</v>
      </c>
      <c r="C30" s="2">
        <v>19</v>
      </c>
      <c r="D30" s="2">
        <v>18</v>
      </c>
      <c r="E30" s="2">
        <v>19</v>
      </c>
      <c r="F30" s="2">
        <v>18</v>
      </c>
      <c r="G30" s="2" t="s">
        <v>99</v>
      </c>
      <c r="H30" s="2" t="s">
        <v>63</v>
      </c>
      <c r="I30" s="2">
        <v>0.31390000000000001</v>
      </c>
      <c r="J30" s="2">
        <v>0.1394</v>
      </c>
      <c r="K30" s="2">
        <v>0.62729999999999997</v>
      </c>
      <c r="L30" s="2" t="s">
        <v>308</v>
      </c>
      <c r="M30" s="2"/>
      <c r="N30" s="2"/>
      <c r="O30" s="2"/>
      <c r="P30" s="2"/>
      <c r="Q30" s="2"/>
      <c r="R30" s="2"/>
      <c r="S30" s="2"/>
      <c r="T30" s="2"/>
      <c r="U30" s="2"/>
      <c r="V30" s="2"/>
      <c r="W30" s="2"/>
      <c r="X30" s="2"/>
      <c r="Y30" s="2"/>
      <c r="Z30" s="2"/>
      <c r="AA30" s="2"/>
      <c r="AB30" s="2"/>
      <c r="AC30" s="2"/>
      <c r="AD30" s="2"/>
      <c r="AE30" s="2"/>
      <c r="AF30" s="2"/>
    </row>
    <row r="31" spans="1:32" ht="15.75" customHeight="1" x14ac:dyDescent="0.2">
      <c r="A31" s="2" t="s">
        <v>209</v>
      </c>
      <c r="B31" s="2">
        <v>33</v>
      </c>
      <c r="C31" s="2">
        <v>9</v>
      </c>
      <c r="D31" s="2">
        <v>24</v>
      </c>
      <c r="E31" s="2">
        <v>9</v>
      </c>
      <c r="F31" s="2">
        <v>24</v>
      </c>
      <c r="G31" s="2" t="s">
        <v>99</v>
      </c>
      <c r="H31" s="2" t="s">
        <v>63</v>
      </c>
      <c r="I31" s="2">
        <v>-0.21740000000000001</v>
      </c>
      <c r="J31" s="2">
        <v>0.2016</v>
      </c>
      <c r="K31" s="2">
        <v>0.82655999999999996</v>
      </c>
      <c r="L31" s="2" t="s">
        <v>308</v>
      </c>
      <c r="M31" s="2"/>
      <c r="N31" s="2"/>
      <c r="O31" s="2"/>
      <c r="P31" s="2"/>
      <c r="Q31" s="2"/>
      <c r="R31" s="2"/>
      <c r="S31" s="2"/>
      <c r="T31" s="2"/>
      <c r="U31" s="2"/>
      <c r="V31" s="2"/>
      <c r="W31" s="2"/>
      <c r="X31" s="2"/>
      <c r="Y31" s="2"/>
      <c r="Z31" s="2"/>
      <c r="AA31" s="2"/>
      <c r="AB31" s="2"/>
      <c r="AC31" s="2"/>
      <c r="AD31" s="2"/>
      <c r="AE31" s="2"/>
      <c r="AF31" s="2"/>
    </row>
    <row r="32" spans="1:32" ht="15.75" customHeight="1" x14ac:dyDescent="0.2">
      <c r="A32" s="2" t="s">
        <v>212</v>
      </c>
      <c r="B32" s="2">
        <v>37</v>
      </c>
      <c r="C32" s="2">
        <v>23</v>
      </c>
      <c r="D32" s="2">
        <v>14</v>
      </c>
      <c r="E32" s="2">
        <v>23</v>
      </c>
      <c r="F32" s="2">
        <v>14</v>
      </c>
      <c r="G32" s="2" t="s">
        <v>99</v>
      </c>
      <c r="H32" s="2" t="s">
        <v>63</v>
      </c>
      <c r="I32" s="2">
        <v>0.20810000000000001</v>
      </c>
      <c r="J32" s="2">
        <v>8.3599999999999994E-2</v>
      </c>
      <c r="K32" s="2">
        <v>0.37619999999999998</v>
      </c>
      <c r="L32" s="2" t="s">
        <v>308</v>
      </c>
      <c r="M32" s="2"/>
      <c r="N32" s="2"/>
      <c r="O32" s="2"/>
      <c r="P32" s="2"/>
      <c r="Q32" s="2"/>
      <c r="R32" s="2"/>
      <c r="S32" s="2"/>
      <c r="T32" s="2"/>
      <c r="U32" s="2"/>
      <c r="V32" s="2"/>
      <c r="W32" s="2"/>
      <c r="X32" s="2"/>
      <c r="Y32" s="2"/>
      <c r="Z32" s="2"/>
      <c r="AA32" s="2"/>
      <c r="AB32" s="2"/>
      <c r="AC32" s="2"/>
      <c r="AD32" s="2"/>
      <c r="AE32" s="2"/>
      <c r="AF32" s="2"/>
    </row>
    <row r="33" spans="1:32" ht="15.75" customHeight="1" x14ac:dyDescent="0.2">
      <c r="A33" s="2" t="s">
        <v>214</v>
      </c>
      <c r="B33" s="2">
        <v>42</v>
      </c>
      <c r="C33" s="2">
        <v>27</v>
      </c>
      <c r="D33" s="2">
        <v>15</v>
      </c>
      <c r="E33" s="2">
        <v>27</v>
      </c>
      <c r="F33" s="2">
        <v>15</v>
      </c>
      <c r="G33" s="2" t="s">
        <v>99</v>
      </c>
      <c r="H33" s="2" t="s">
        <v>63</v>
      </c>
      <c r="I33" s="2">
        <v>0.5806</v>
      </c>
      <c r="J33" s="2">
        <v>0.1026</v>
      </c>
      <c r="K33" s="2">
        <v>0.51300000000000001</v>
      </c>
      <c r="L33" s="2" t="s">
        <v>308</v>
      </c>
      <c r="M33" s="2"/>
      <c r="N33" s="2"/>
      <c r="O33" s="2"/>
      <c r="P33" s="2"/>
      <c r="Q33" s="2"/>
      <c r="R33" s="2"/>
      <c r="S33" s="2"/>
      <c r="T33" s="2"/>
      <c r="U33" s="2"/>
      <c r="V33" s="2"/>
      <c r="W33" s="2"/>
      <c r="X33" s="2"/>
      <c r="Y33" s="2"/>
      <c r="Z33" s="2"/>
      <c r="AA33" s="2"/>
      <c r="AB33" s="2"/>
      <c r="AC33" s="2"/>
      <c r="AD33" s="2"/>
      <c r="AE33" s="2"/>
      <c r="AF33" s="2"/>
    </row>
    <row r="34" spans="1:32" ht="15.75" customHeight="1" x14ac:dyDescent="0.2">
      <c r="A34" s="2" t="s">
        <v>217</v>
      </c>
      <c r="B34" s="2">
        <v>53</v>
      </c>
      <c r="C34" s="2">
        <v>32</v>
      </c>
      <c r="D34" s="2">
        <v>21</v>
      </c>
      <c r="E34" s="2">
        <v>32</v>
      </c>
      <c r="F34" s="2">
        <v>21</v>
      </c>
      <c r="G34" s="2" t="s">
        <v>99</v>
      </c>
      <c r="H34" s="2" t="s">
        <v>63</v>
      </c>
      <c r="I34" s="2">
        <v>-0.34200000000000003</v>
      </c>
      <c r="J34" s="2">
        <v>8.8599999999999998E-2</v>
      </c>
      <c r="K34" s="2">
        <v>0.54046000000000005</v>
      </c>
      <c r="L34" s="2" t="s">
        <v>308</v>
      </c>
      <c r="M34" s="2"/>
      <c r="N34" s="2"/>
      <c r="O34" s="2"/>
      <c r="P34" s="2"/>
      <c r="Q34" s="2"/>
      <c r="R34" s="2"/>
      <c r="S34" s="2"/>
      <c r="T34" s="2"/>
      <c r="U34" s="2"/>
      <c r="V34" s="2"/>
      <c r="W34" s="2"/>
      <c r="X34" s="2"/>
      <c r="Y34" s="2"/>
      <c r="Z34" s="2"/>
      <c r="AA34" s="2"/>
      <c r="AB34" s="2"/>
      <c r="AC34" s="2"/>
      <c r="AD34" s="2"/>
      <c r="AE34" s="2"/>
      <c r="AF34" s="2"/>
    </row>
    <row r="35" spans="1:32" ht="15.75" customHeight="1" x14ac:dyDescent="0.2">
      <c r="A35" s="2" t="s">
        <v>220</v>
      </c>
      <c r="B35" s="2">
        <v>33</v>
      </c>
      <c r="C35" s="2">
        <v>18</v>
      </c>
      <c r="D35" s="2">
        <v>15</v>
      </c>
      <c r="E35" s="2">
        <v>18</v>
      </c>
      <c r="F35" s="2">
        <v>15</v>
      </c>
      <c r="G35" s="2" t="s">
        <v>134</v>
      </c>
      <c r="H35" s="2" t="s">
        <v>64</v>
      </c>
      <c r="I35" s="2">
        <v>0.51849999999999996</v>
      </c>
      <c r="J35" s="2">
        <v>0.1263</v>
      </c>
      <c r="K35" s="2">
        <v>0.5178299999999999</v>
      </c>
      <c r="L35" s="2" t="s">
        <v>308</v>
      </c>
      <c r="M35" s="2"/>
      <c r="N35" s="2"/>
      <c r="O35" s="2"/>
      <c r="P35" s="2"/>
      <c r="Q35" s="2"/>
      <c r="R35" s="2"/>
      <c r="S35" s="2"/>
      <c r="T35" s="2"/>
      <c r="U35" s="2"/>
      <c r="V35" s="2"/>
      <c r="W35" s="2"/>
      <c r="X35" s="2"/>
      <c r="Y35" s="2"/>
      <c r="Z35" s="2"/>
      <c r="AA35" s="2"/>
      <c r="AB35" s="2"/>
      <c r="AC35" s="2"/>
      <c r="AD35" s="2"/>
      <c r="AE35" s="2"/>
      <c r="AF35" s="2"/>
    </row>
    <row r="36" spans="1:32" ht="15.75" customHeight="1" x14ac:dyDescent="0.2">
      <c r="A36" s="2" t="s">
        <v>225</v>
      </c>
      <c r="B36" s="2">
        <v>94</v>
      </c>
      <c r="C36" s="2">
        <v>51</v>
      </c>
      <c r="D36" s="2">
        <v>43</v>
      </c>
      <c r="E36" s="2">
        <v>51</v>
      </c>
      <c r="F36" s="2">
        <v>43</v>
      </c>
      <c r="G36" s="2" t="s">
        <v>99</v>
      </c>
      <c r="H36" s="2" t="s">
        <v>63</v>
      </c>
      <c r="I36" s="2">
        <v>-6.2600000000000003E-2</v>
      </c>
      <c r="J36" s="2">
        <v>4.2900000000000001E-2</v>
      </c>
      <c r="K36" s="2">
        <v>4.2900000000000001E-2</v>
      </c>
      <c r="L36" s="2" t="s">
        <v>308</v>
      </c>
      <c r="M36" s="2"/>
      <c r="N36" s="2"/>
      <c r="O36" s="2"/>
      <c r="P36" s="2"/>
      <c r="Q36" s="2"/>
      <c r="R36" s="2"/>
      <c r="S36" s="2"/>
      <c r="T36" s="2"/>
      <c r="U36" s="2"/>
      <c r="V36" s="2"/>
      <c r="W36" s="2"/>
      <c r="X36" s="2"/>
      <c r="Y36" s="2"/>
      <c r="Z36" s="2"/>
      <c r="AA36" s="2"/>
      <c r="AB36" s="2"/>
      <c r="AC36" s="2"/>
      <c r="AD36" s="2"/>
      <c r="AE36" s="2"/>
      <c r="AF36" s="2"/>
    </row>
    <row r="37" spans="1:32" ht="15.75" customHeight="1" x14ac:dyDescent="0.2">
      <c r="A37" s="2" t="s">
        <v>235</v>
      </c>
      <c r="B37" s="2">
        <v>270</v>
      </c>
      <c r="C37" s="2">
        <v>126</v>
      </c>
      <c r="D37" s="2">
        <v>144</v>
      </c>
      <c r="E37" s="2">
        <v>126</v>
      </c>
      <c r="F37" s="2">
        <v>144</v>
      </c>
      <c r="G37" s="2" t="s">
        <v>86</v>
      </c>
      <c r="H37" s="2" t="s">
        <v>64</v>
      </c>
      <c r="I37" s="2">
        <v>9.0499999999999997E-2</v>
      </c>
      <c r="J37" s="2">
        <v>1.49E-2</v>
      </c>
      <c r="K37" s="2">
        <v>1.49E-2</v>
      </c>
      <c r="L37" s="2" t="s">
        <v>308</v>
      </c>
      <c r="M37" s="2"/>
      <c r="N37" s="2"/>
      <c r="O37" s="2"/>
      <c r="P37" s="2"/>
      <c r="Q37" s="2"/>
      <c r="R37" s="2"/>
      <c r="S37" s="2"/>
      <c r="T37" s="2"/>
      <c r="U37" s="2"/>
      <c r="V37" s="2"/>
      <c r="W37" s="2"/>
      <c r="X37" s="2"/>
      <c r="Y37" s="2"/>
      <c r="Z37" s="2"/>
      <c r="AA37" s="2"/>
      <c r="AB37" s="2"/>
      <c r="AC37" s="2"/>
      <c r="AD37" s="2"/>
      <c r="AE37" s="2"/>
      <c r="AF37" s="2"/>
    </row>
    <row r="38" spans="1:32" ht="15.75" customHeight="1" x14ac:dyDescent="0.2">
      <c r="A38" s="6" t="s">
        <v>239</v>
      </c>
      <c r="B38" s="2">
        <v>565</v>
      </c>
      <c r="C38" s="2">
        <v>275</v>
      </c>
      <c r="D38" s="2">
        <v>290</v>
      </c>
      <c r="E38" s="2">
        <v>275</v>
      </c>
      <c r="F38" s="2">
        <v>290</v>
      </c>
      <c r="G38" s="2" t="s">
        <v>134</v>
      </c>
      <c r="H38" s="2" t="s">
        <v>64</v>
      </c>
      <c r="I38" s="2">
        <v>0.1721</v>
      </c>
      <c r="J38" s="2">
        <v>7.1110000000000001E-3</v>
      </c>
      <c r="K38" s="2">
        <v>7.1110000000000001E-3</v>
      </c>
      <c r="L38" s="2" t="s">
        <v>308</v>
      </c>
      <c r="M38" s="2"/>
      <c r="N38" s="2"/>
      <c r="O38" s="2"/>
      <c r="P38" s="2"/>
      <c r="Q38" s="2"/>
      <c r="R38" s="2"/>
      <c r="S38" s="2"/>
      <c r="T38" s="2"/>
      <c r="U38" s="2"/>
      <c r="V38" s="2"/>
      <c r="W38" s="2"/>
      <c r="X38" s="2"/>
      <c r="Y38" s="2"/>
      <c r="Z38" s="2"/>
      <c r="AA38" s="2"/>
      <c r="AB38" s="2"/>
      <c r="AC38" s="2"/>
      <c r="AD38" s="2"/>
      <c r="AE38" s="2"/>
      <c r="AF38" s="2"/>
    </row>
    <row r="39" spans="1:32" ht="15.75" customHeight="1" x14ac:dyDescent="0.2">
      <c r="A39" s="7" t="s">
        <v>243</v>
      </c>
      <c r="B39" s="7">
        <v>10</v>
      </c>
      <c r="C39" s="7">
        <v>5</v>
      </c>
      <c r="D39" s="7">
        <v>5</v>
      </c>
      <c r="E39" s="2">
        <v>5</v>
      </c>
      <c r="F39" s="2">
        <v>5</v>
      </c>
      <c r="G39" s="2" t="s">
        <v>134</v>
      </c>
      <c r="H39" s="2" t="s">
        <v>64</v>
      </c>
      <c r="I39" s="2">
        <v>0.44</v>
      </c>
      <c r="J39" s="2">
        <f>B39/(C39*D39)+I39^2/(2*B39)</f>
        <v>0.40968000000000004</v>
      </c>
      <c r="K39" s="7">
        <v>0.40968000000000004</v>
      </c>
      <c r="L39" s="2" t="s">
        <v>308</v>
      </c>
      <c r="M39" s="2"/>
      <c r="N39" s="2"/>
      <c r="O39" s="2"/>
      <c r="P39" s="2"/>
      <c r="Q39" s="2"/>
      <c r="R39" s="2"/>
      <c r="S39" s="2"/>
      <c r="T39" s="2"/>
      <c r="U39" s="2"/>
      <c r="V39" s="2"/>
      <c r="W39" s="2"/>
      <c r="X39" s="2"/>
      <c r="Y39" s="2"/>
      <c r="Z39" s="2"/>
      <c r="AA39" s="2"/>
      <c r="AB39" s="2"/>
      <c r="AC39" s="2"/>
      <c r="AD39" s="2"/>
      <c r="AE39" s="2"/>
      <c r="AF39" s="2"/>
    </row>
    <row r="40" spans="1:32" ht="15.75" customHeight="1" x14ac:dyDescent="0.2">
      <c r="A40" s="7" t="s">
        <v>446</v>
      </c>
      <c r="B40" s="4">
        <v>4446.3333300000004</v>
      </c>
      <c r="C40" s="4">
        <v>2267.3333299999999</v>
      </c>
      <c r="D40" s="4">
        <v>2179</v>
      </c>
      <c r="E40" s="2">
        <v>2324.7195416843961</v>
      </c>
      <c r="F40" s="2">
        <v>2234.1504916187732</v>
      </c>
      <c r="G40" s="2" t="s">
        <v>99</v>
      </c>
      <c r="H40" s="2" t="s">
        <v>64</v>
      </c>
      <c r="I40" s="2">
        <v>-3.3390999999999998E-3</v>
      </c>
      <c r="J40" s="2">
        <f>(E40+F40)/(E40*F40)+I40^2/(2*(E40+F40))</f>
        <v>8.7775806048435968E-4</v>
      </c>
      <c r="K40" s="2">
        <v>4.6552497153462442E-3</v>
      </c>
      <c r="L40" s="2" t="s">
        <v>308</v>
      </c>
      <c r="M40" s="2"/>
      <c r="N40" s="2"/>
      <c r="O40" s="2"/>
      <c r="P40" s="2"/>
      <c r="Q40" s="2"/>
      <c r="R40" s="2"/>
      <c r="S40" s="2"/>
      <c r="T40" s="2"/>
      <c r="U40" s="2"/>
      <c r="V40" s="2"/>
      <c r="W40" s="2"/>
      <c r="X40" s="2"/>
      <c r="Y40" s="2"/>
      <c r="Z40" s="2"/>
      <c r="AA40" s="2"/>
      <c r="AB40" s="2"/>
      <c r="AC40" s="2"/>
      <c r="AD40" s="2"/>
      <c r="AE40" s="2"/>
      <c r="AF40" s="2"/>
    </row>
    <row r="41" spans="1:32" ht="15.75" customHeight="1" x14ac:dyDescent="0.2">
      <c r="A41" s="7" t="s">
        <v>448</v>
      </c>
      <c r="B41" s="2">
        <v>8839.5</v>
      </c>
      <c r="C41" s="2">
        <v>4138</v>
      </c>
      <c r="D41" s="2">
        <v>4701.5</v>
      </c>
      <c r="E41" s="2">
        <v>8275.5318700000007</v>
      </c>
      <c r="F41" s="2">
        <v>9402.4681299999993</v>
      </c>
      <c r="G41" s="2" t="s">
        <v>99</v>
      </c>
      <c r="H41" s="2" t="s">
        <v>64</v>
      </c>
      <c r="I41" s="2">
        <v>-3.5544699999999999E-2</v>
      </c>
      <c r="J41" s="2">
        <f>(E41+F41)/(E41*F41)+I41^2/(2*(E41+F41))</f>
        <v>2.272289424608567E-4</v>
      </c>
      <c r="K41" s="2">
        <v>2.1704863588030846E-3</v>
      </c>
      <c r="L41" s="2" t="s">
        <v>308</v>
      </c>
      <c r="M41" s="2"/>
      <c r="N41" s="2"/>
      <c r="O41" s="2"/>
      <c r="P41" s="2"/>
      <c r="Q41" s="2"/>
      <c r="R41" s="2"/>
      <c r="S41" s="2"/>
      <c r="T41" s="2"/>
      <c r="U41" s="2"/>
      <c r="V41" s="2"/>
      <c r="W41" s="2"/>
      <c r="X41" s="2"/>
      <c r="Y41" s="2"/>
      <c r="Z41" s="2"/>
      <c r="AA41" s="2"/>
      <c r="AB41" s="2"/>
      <c r="AC41" s="2"/>
      <c r="AD41" s="2"/>
      <c r="AE41" s="2"/>
      <c r="AF41" s="2"/>
    </row>
    <row r="42" spans="1:32" ht="15.75" customHeight="1" x14ac:dyDescent="0.2">
      <c r="A42" s="2" t="s">
        <v>262</v>
      </c>
      <c r="B42" s="2">
        <v>48</v>
      </c>
      <c r="C42" s="2">
        <v>25</v>
      </c>
      <c r="D42" s="2">
        <v>23</v>
      </c>
      <c r="E42" s="2">
        <v>25</v>
      </c>
      <c r="F42" s="2">
        <v>23</v>
      </c>
      <c r="G42" s="2" t="s">
        <v>99</v>
      </c>
      <c r="H42" s="2" t="s">
        <v>64</v>
      </c>
      <c r="I42" s="4">
        <v>-8.4699999999999998E-2</v>
      </c>
      <c r="J42" s="2">
        <f>B42/(C42*D42)+I42^2/(2*B42)</f>
        <v>8.3552990973731894E-2</v>
      </c>
      <c r="K42" s="2">
        <v>0.22726413544855073</v>
      </c>
      <c r="L42" s="2" t="s">
        <v>459</v>
      </c>
      <c r="M42" s="2"/>
      <c r="N42" s="2"/>
      <c r="O42" s="2"/>
      <c r="P42" s="2"/>
      <c r="Q42" s="2"/>
      <c r="R42" s="2"/>
      <c r="S42" s="2"/>
      <c r="T42" s="2"/>
      <c r="U42" s="2"/>
      <c r="V42" s="2"/>
      <c r="W42" s="2"/>
      <c r="X42" s="2"/>
      <c r="Y42" s="2"/>
      <c r="Z42" s="2"/>
      <c r="AA42" s="2"/>
      <c r="AB42" s="2"/>
      <c r="AC42" s="2"/>
      <c r="AD42" s="2"/>
      <c r="AE42" s="2"/>
      <c r="AF42" s="2"/>
    </row>
    <row r="43" spans="1:32" ht="15.75" customHeight="1" x14ac:dyDescent="0.2">
      <c r="A43" s="2" t="s">
        <v>268</v>
      </c>
      <c r="B43" s="2">
        <v>48</v>
      </c>
      <c r="C43" s="2">
        <v>25</v>
      </c>
      <c r="D43" s="2">
        <v>23</v>
      </c>
      <c r="E43" s="2">
        <v>25</v>
      </c>
      <c r="F43" s="2">
        <v>23</v>
      </c>
      <c r="G43" s="2" t="s">
        <v>86</v>
      </c>
      <c r="H43" s="2" t="s">
        <v>64</v>
      </c>
      <c r="I43" s="4">
        <v>0.13930000000000001</v>
      </c>
      <c r="J43" s="2">
        <f>B43/(C43*D43)+I43^2/(2*B43)</f>
        <v>8.3680390973731894E-2</v>
      </c>
      <c r="K43" s="2">
        <v>0.22761066344855074</v>
      </c>
      <c r="L43" s="2" t="s">
        <v>461</v>
      </c>
      <c r="M43" s="2"/>
      <c r="N43" s="2"/>
      <c r="O43" s="2"/>
      <c r="P43" s="2"/>
      <c r="Q43" s="2"/>
      <c r="R43" s="2"/>
      <c r="S43" s="2"/>
      <c r="T43" s="2"/>
      <c r="U43" s="2"/>
      <c r="V43" s="2"/>
      <c r="W43" s="2"/>
      <c r="X43" s="2"/>
      <c r="Y43" s="2"/>
      <c r="Z43" s="2"/>
      <c r="AA43" s="2"/>
      <c r="AB43" s="2"/>
      <c r="AC43" s="2"/>
      <c r="AD43" s="2"/>
      <c r="AE43" s="2"/>
      <c r="AF43" s="2"/>
    </row>
    <row r="44" spans="1:32" ht="15.75" customHeight="1" x14ac:dyDescent="0.2">
      <c r="A44" s="6" t="s">
        <v>269</v>
      </c>
      <c r="B44" s="2">
        <v>55</v>
      </c>
      <c r="C44" s="2">
        <v>22</v>
      </c>
      <c r="D44" s="2">
        <v>33</v>
      </c>
      <c r="E44" s="2">
        <v>22</v>
      </c>
      <c r="F44" s="2">
        <v>33</v>
      </c>
      <c r="G44" s="2" t="s">
        <v>134</v>
      </c>
      <c r="H44" s="2" t="s">
        <v>64</v>
      </c>
      <c r="I44" s="4">
        <v>-0.56379999999999997</v>
      </c>
      <c r="J44" s="2">
        <f>B44/(C44*D44)+I44^2/(2*B44)</f>
        <v>7.8647307030303037E-2</v>
      </c>
      <c r="K44" s="2">
        <v>0.2791979399575758</v>
      </c>
      <c r="L44" s="2" t="s">
        <v>308</v>
      </c>
      <c r="M44" s="2"/>
      <c r="N44" s="2"/>
      <c r="O44" s="2"/>
      <c r="P44" s="2"/>
      <c r="Q44" s="2"/>
      <c r="R44" s="2"/>
      <c r="S44" s="2"/>
      <c r="T44" s="2"/>
      <c r="U44" s="2"/>
      <c r="V44" s="2"/>
      <c r="W44" s="2"/>
      <c r="X44" s="2"/>
      <c r="Y44" s="2"/>
      <c r="Z44" s="2"/>
      <c r="AA44" s="2"/>
      <c r="AB44" s="2"/>
      <c r="AC44" s="2"/>
      <c r="AD44" s="2"/>
      <c r="AE44" s="2"/>
      <c r="AF44" s="2"/>
    </row>
    <row r="45" spans="1:32" ht="15.75" customHeight="1" x14ac:dyDescent="0.2">
      <c r="A45" s="2" t="s">
        <v>450</v>
      </c>
      <c r="B45" s="2">
        <v>27.4</v>
      </c>
      <c r="C45" s="2">
        <v>13.8</v>
      </c>
      <c r="D45" s="2">
        <v>13.600000000000001</v>
      </c>
      <c r="E45" s="2">
        <v>22.109571521877022</v>
      </c>
      <c r="F45" s="2">
        <v>21.789142949096195</v>
      </c>
      <c r="G45" s="2" t="s">
        <v>99</v>
      </c>
      <c r="H45" s="2" t="s">
        <v>64</v>
      </c>
      <c r="I45" s="2">
        <v>0.83165839416058396</v>
      </c>
      <c r="J45" s="2">
        <f>(E45+F45)/(E45*F45)+I45^2/(2*(E45+F45))</f>
        <v>9.9001554450810395E-2</v>
      </c>
      <c r="K45" s="2">
        <v>9.9001554450810395E-2</v>
      </c>
      <c r="L45" s="2" t="s">
        <v>308</v>
      </c>
      <c r="M45" s="2"/>
      <c r="N45" s="2"/>
      <c r="O45" s="2"/>
      <c r="P45" s="2"/>
      <c r="Q45" s="2"/>
      <c r="R45" s="2"/>
      <c r="S45" s="2"/>
      <c r="T45" s="2"/>
      <c r="U45" s="2"/>
      <c r="V45" s="2"/>
      <c r="W45" s="2"/>
      <c r="X45" s="2"/>
      <c r="Y45" s="2"/>
      <c r="Z45" s="2"/>
      <c r="AA45" s="2"/>
      <c r="AB45" s="2"/>
      <c r="AC45" s="2"/>
      <c r="AD45" s="2"/>
      <c r="AE45" s="2"/>
      <c r="AF45" s="2"/>
    </row>
    <row r="46" spans="1:32" ht="15.75" customHeight="1" x14ac:dyDescent="0.2">
      <c r="A46" s="2" t="s">
        <v>452</v>
      </c>
      <c r="B46" s="2">
        <v>41.099999999999994</v>
      </c>
      <c r="C46" s="2">
        <v>20.7</v>
      </c>
      <c r="D46" s="2">
        <v>20.399999999999999</v>
      </c>
      <c r="E46" s="4">
        <v>21.358914537105704</v>
      </c>
      <c r="F46" s="4">
        <v>21.049365051060693</v>
      </c>
      <c r="G46" s="2" t="s">
        <v>99</v>
      </c>
      <c r="H46" s="2" t="s">
        <v>64</v>
      </c>
      <c r="I46" s="2">
        <v>0.58338832116788319</v>
      </c>
      <c r="J46" s="2">
        <f>(E46+F46)/(E46*F46)+I46^2/(2*(E46+F46))</f>
        <v>9.8338912492243524E-2</v>
      </c>
      <c r="K46" s="2">
        <v>9.8338912492243524E-2</v>
      </c>
      <c r="L46" s="2" t="s">
        <v>308</v>
      </c>
      <c r="M46" s="2"/>
      <c r="N46" s="2"/>
      <c r="O46" s="2"/>
      <c r="P46" s="2"/>
      <c r="Q46" s="2"/>
      <c r="R46" s="2"/>
      <c r="S46" s="2"/>
      <c r="T46" s="2"/>
      <c r="U46" s="2"/>
      <c r="V46" s="2"/>
      <c r="W46" s="2"/>
      <c r="X46" s="2"/>
      <c r="Y46" s="2"/>
      <c r="Z46" s="2"/>
      <c r="AA46" s="2"/>
      <c r="AB46" s="2"/>
      <c r="AC46" s="2"/>
      <c r="AD46" s="2"/>
      <c r="AE46" s="2"/>
      <c r="AF46" s="2"/>
    </row>
    <row r="47" spans="1:32" ht="15.75" customHeight="1" x14ac:dyDescent="0.2">
      <c r="A47" s="6" t="s">
        <v>279</v>
      </c>
      <c r="B47" s="2">
        <v>209</v>
      </c>
      <c r="C47" s="2">
        <v>105</v>
      </c>
      <c r="D47" s="2">
        <v>104</v>
      </c>
      <c r="E47" s="2">
        <v>105</v>
      </c>
      <c r="F47" s="2">
        <v>104</v>
      </c>
      <c r="G47" s="2" t="s">
        <v>66</v>
      </c>
      <c r="H47" s="2" t="s">
        <v>64</v>
      </c>
      <c r="I47" s="2">
        <v>3.0000000000000001E-3</v>
      </c>
      <c r="J47" s="2">
        <v>1.9099999999999999E-2</v>
      </c>
      <c r="K47" s="2">
        <v>1.9099999999999999E-2</v>
      </c>
      <c r="L47" s="2" t="s">
        <v>308</v>
      </c>
      <c r="M47" s="2"/>
      <c r="N47" s="2"/>
      <c r="O47" s="2"/>
      <c r="P47" s="2"/>
      <c r="Q47" s="2"/>
      <c r="R47" s="2"/>
      <c r="S47" s="2"/>
      <c r="T47" s="2"/>
      <c r="U47" s="2"/>
      <c r="V47" s="2"/>
      <c r="W47" s="2"/>
      <c r="X47" s="2"/>
      <c r="Y47" s="2"/>
      <c r="Z47" s="2"/>
      <c r="AA47" s="2"/>
      <c r="AB47" s="2"/>
      <c r="AC47" s="2"/>
      <c r="AD47" s="2"/>
      <c r="AE47" s="2"/>
      <c r="AF47" s="2"/>
    </row>
    <row r="48" spans="1:32" ht="15.75" customHeight="1" x14ac:dyDescent="0.2">
      <c r="A48" s="2" t="s">
        <v>285</v>
      </c>
      <c r="B48" s="2">
        <v>1589</v>
      </c>
      <c r="C48" s="2">
        <v>786</v>
      </c>
      <c r="D48" s="2">
        <v>804</v>
      </c>
      <c r="E48" s="2">
        <v>786</v>
      </c>
      <c r="F48" s="2">
        <v>804</v>
      </c>
      <c r="G48" s="2" t="s">
        <v>66</v>
      </c>
      <c r="H48" s="2" t="s">
        <v>64</v>
      </c>
      <c r="I48" s="2">
        <v>2.07E-2</v>
      </c>
      <c r="J48" s="2">
        <v>2.5000000000000001E-3</v>
      </c>
      <c r="K48" s="2">
        <v>2.5000000000000001E-3</v>
      </c>
      <c r="L48" s="2"/>
      <c r="M48" s="2"/>
      <c r="N48" s="2"/>
      <c r="O48" s="2"/>
      <c r="P48" s="2"/>
      <c r="Q48" s="2"/>
      <c r="R48" s="2"/>
      <c r="S48" s="2"/>
      <c r="T48" s="2"/>
      <c r="U48" s="2"/>
      <c r="V48" s="2"/>
      <c r="W48" s="2"/>
      <c r="X48" s="2"/>
      <c r="Y48" s="2"/>
      <c r="Z48" s="2"/>
      <c r="AA48" s="2"/>
      <c r="AB48" s="2"/>
      <c r="AC48" s="2"/>
      <c r="AD48" s="2"/>
      <c r="AE48" s="2"/>
      <c r="AF48" s="2"/>
    </row>
    <row r="49" spans="1:32" ht="15.75" customHeight="1" x14ac:dyDescent="0.2">
      <c r="A49" s="2" t="s">
        <v>291</v>
      </c>
      <c r="B49" s="2">
        <v>1606</v>
      </c>
      <c r="C49" s="2">
        <v>804</v>
      </c>
      <c r="D49" s="2">
        <v>802</v>
      </c>
      <c r="E49" s="2">
        <v>804</v>
      </c>
      <c r="F49" s="2">
        <v>802</v>
      </c>
      <c r="G49" s="2" t="s">
        <v>66</v>
      </c>
      <c r="H49" s="2" t="s">
        <v>64</v>
      </c>
      <c r="I49" s="2">
        <v>-1.95E-2</v>
      </c>
      <c r="J49" s="2">
        <v>2.5000000000000001E-3</v>
      </c>
      <c r="K49" s="2">
        <v>2.5000000000000001E-3</v>
      </c>
      <c r="L49" s="2"/>
      <c r="M49" s="2"/>
      <c r="N49" s="2"/>
      <c r="O49" s="2"/>
      <c r="P49" s="2"/>
      <c r="Q49" s="2"/>
      <c r="R49" s="2"/>
      <c r="S49" s="2"/>
      <c r="T49" s="2"/>
      <c r="U49" s="2"/>
      <c r="V49" s="2"/>
      <c r="W49" s="2"/>
      <c r="X49" s="2"/>
      <c r="Y49" s="2"/>
      <c r="Z49" s="2"/>
      <c r="AA49" s="2"/>
      <c r="AB49" s="2"/>
      <c r="AC49" s="2"/>
      <c r="AD49" s="2"/>
      <c r="AE49" s="2"/>
      <c r="AF49" s="2"/>
    </row>
    <row r="50" spans="1:32" ht="15.75" customHeight="1" x14ac:dyDescent="0.2">
      <c r="A50" s="2" t="s">
        <v>295</v>
      </c>
      <c r="B50" s="2">
        <v>67</v>
      </c>
      <c r="C50" s="2">
        <v>32</v>
      </c>
      <c r="D50" s="2">
        <v>35</v>
      </c>
      <c r="E50" s="2">
        <v>32</v>
      </c>
      <c r="F50" s="2">
        <v>35</v>
      </c>
      <c r="G50" s="2" t="s">
        <v>86</v>
      </c>
      <c r="H50" s="2" t="s">
        <v>64</v>
      </c>
      <c r="I50" s="4">
        <v>-0.31900000000000001</v>
      </c>
      <c r="J50" s="2">
        <f>B50/(C50*D50)+I50^2/(2*B50)</f>
        <v>6.0580839019189765E-2</v>
      </c>
      <c r="K50" s="2">
        <v>6.0580839019189765E-2</v>
      </c>
      <c r="L50" s="2" t="s">
        <v>308</v>
      </c>
      <c r="M50" s="2"/>
      <c r="N50" s="2"/>
      <c r="O50" s="2"/>
      <c r="P50" s="2"/>
      <c r="Q50" s="2"/>
      <c r="R50" s="2"/>
      <c r="S50" s="2"/>
      <c r="T50" s="2"/>
      <c r="U50" s="2"/>
      <c r="V50" s="2"/>
      <c r="W50" s="2"/>
      <c r="X50" s="2"/>
      <c r="Y50" s="2"/>
      <c r="Z50" s="2"/>
      <c r="AA50" s="2"/>
      <c r="AB50" s="2"/>
      <c r="AC50" s="2"/>
      <c r="AD50" s="2"/>
      <c r="AE50" s="2"/>
      <c r="AF50" s="2"/>
    </row>
    <row r="51" spans="1:32" ht="15.75" customHeight="1" x14ac:dyDescent="0.2">
      <c r="A51" s="2" t="s">
        <v>297</v>
      </c>
      <c r="B51" s="2">
        <v>307</v>
      </c>
      <c r="C51" s="2">
        <v>68</v>
      </c>
      <c r="D51" s="2">
        <v>239</v>
      </c>
      <c r="E51" s="2">
        <v>68</v>
      </c>
      <c r="F51" s="2">
        <v>239</v>
      </c>
      <c r="G51" s="2" t="s">
        <v>134</v>
      </c>
      <c r="H51" s="2" t="s">
        <v>64</v>
      </c>
      <c r="I51" s="2">
        <v>0.21740000000000001</v>
      </c>
      <c r="J51" s="2">
        <v>1.9E-2</v>
      </c>
      <c r="K51" s="2">
        <v>0.10493846153846155</v>
      </c>
      <c r="L51" s="2" t="s">
        <v>308</v>
      </c>
      <c r="M51" s="2"/>
      <c r="N51" s="2"/>
      <c r="O51" s="2"/>
      <c r="P51" s="2"/>
      <c r="Q51" s="2"/>
      <c r="R51" s="2"/>
      <c r="S51" s="2"/>
      <c r="T51" s="2"/>
      <c r="U51" s="2"/>
      <c r="V51" s="2"/>
      <c r="W51" s="2"/>
      <c r="X51" s="2"/>
      <c r="Y51" s="2"/>
      <c r="Z51" s="2"/>
      <c r="AA51" s="2"/>
      <c r="AB51" s="2"/>
      <c r="AC51" s="2"/>
      <c r="AD51" s="2"/>
      <c r="AE51" s="2"/>
      <c r="AF51" s="2"/>
    </row>
    <row r="52" spans="1:32" ht="15.75" customHeight="1" x14ac:dyDescent="0.2">
      <c r="A52" s="6" t="s">
        <v>301</v>
      </c>
      <c r="B52" s="2">
        <v>48</v>
      </c>
      <c r="C52" s="2">
        <v>20</v>
      </c>
      <c r="D52" s="2">
        <v>28</v>
      </c>
      <c r="E52" s="2">
        <v>20</v>
      </c>
      <c r="F52" s="2">
        <v>28</v>
      </c>
      <c r="G52" s="2" t="s">
        <v>66</v>
      </c>
      <c r="H52" s="2" t="s">
        <v>64</v>
      </c>
      <c r="I52" s="2">
        <v>0.1026</v>
      </c>
      <c r="J52" s="2">
        <v>8.5800000000000001E-2</v>
      </c>
      <c r="K52" s="2">
        <v>8.5800000000000001E-2</v>
      </c>
      <c r="L52" s="2" t="s">
        <v>308</v>
      </c>
      <c r="M52" s="2"/>
      <c r="N52" s="2"/>
      <c r="O52" s="2"/>
      <c r="P52" s="2"/>
      <c r="Q52" s="2"/>
      <c r="R52" s="2"/>
      <c r="S52" s="2"/>
      <c r="T52" s="2"/>
      <c r="U52" s="2"/>
      <c r="V52" s="2"/>
      <c r="W52" s="2"/>
      <c r="X52" s="2"/>
      <c r="Y52" s="2"/>
      <c r="Z52" s="2"/>
      <c r="AA52" s="2"/>
      <c r="AB52" s="2"/>
      <c r="AC52" s="2"/>
      <c r="AD52" s="2"/>
      <c r="AE52" s="2"/>
      <c r="AF52" s="2"/>
    </row>
    <row r="53" spans="1:32" ht="15.75" customHeight="1" x14ac:dyDescent="0.2">
      <c r="A53" s="6" t="s">
        <v>304</v>
      </c>
      <c r="B53" s="2">
        <v>155</v>
      </c>
      <c r="C53" s="2">
        <v>99</v>
      </c>
      <c r="D53" s="2">
        <v>56</v>
      </c>
      <c r="E53" s="2">
        <v>99</v>
      </c>
      <c r="F53" s="2">
        <v>56</v>
      </c>
      <c r="G53" s="2" t="s">
        <v>66</v>
      </c>
      <c r="H53" s="2" t="s">
        <v>64</v>
      </c>
      <c r="I53" s="2">
        <v>0.48520000000000002</v>
      </c>
      <c r="J53" s="2">
        <v>2.87E-2</v>
      </c>
      <c r="K53" s="2">
        <v>9.7101666666666669E-2</v>
      </c>
      <c r="L53" s="2" t="s">
        <v>308</v>
      </c>
      <c r="M53" s="2"/>
      <c r="N53" s="2"/>
      <c r="O53" s="2"/>
      <c r="P53" s="2"/>
      <c r="Q53" s="2"/>
      <c r="R53" s="2"/>
      <c r="S53" s="2"/>
      <c r="T53" s="2"/>
      <c r="U53" s="2"/>
      <c r="V53" s="2"/>
      <c r="W53" s="2"/>
      <c r="X53" s="2"/>
      <c r="Y53" s="2"/>
      <c r="Z53" s="2"/>
      <c r="AA53" s="2"/>
      <c r="AB53" s="2"/>
      <c r="AC53" s="2"/>
      <c r="AD53" s="2"/>
      <c r="AE53" s="2"/>
      <c r="AF53" s="2"/>
    </row>
    <row r="54" spans="1:32" ht="15.75" customHeight="1" x14ac:dyDescent="0.2">
      <c r="A54" s="7" t="s">
        <v>309</v>
      </c>
      <c r="B54" s="2">
        <v>475</v>
      </c>
      <c r="C54" s="2">
        <v>339</v>
      </c>
      <c r="D54" s="2">
        <v>136</v>
      </c>
      <c r="E54" s="2">
        <v>339</v>
      </c>
      <c r="F54" s="2">
        <v>136</v>
      </c>
      <c r="G54" s="2" t="s">
        <v>86</v>
      </c>
      <c r="H54" s="2" t="s">
        <v>64</v>
      </c>
      <c r="I54" s="2">
        <v>-6.8699999999999997E-2</v>
      </c>
      <c r="J54" s="2">
        <v>1.03E-2</v>
      </c>
      <c r="K54" s="2">
        <v>4.7379999999999999E-2</v>
      </c>
      <c r="L54" s="2" t="s">
        <v>308</v>
      </c>
      <c r="M54" s="2"/>
      <c r="N54" s="2"/>
      <c r="O54" s="2"/>
      <c r="P54" s="2"/>
      <c r="Q54" s="2"/>
      <c r="R54" s="2"/>
      <c r="S54" s="2"/>
      <c r="T54" s="2"/>
      <c r="U54" s="2"/>
      <c r="V54" s="2"/>
      <c r="W54" s="2"/>
      <c r="X54" s="2"/>
      <c r="Y54" s="2"/>
      <c r="Z54" s="2"/>
      <c r="AA54" s="2"/>
      <c r="AB54" s="2"/>
      <c r="AC54" s="2"/>
      <c r="AD54" s="2"/>
      <c r="AE54" s="2"/>
      <c r="AF54" s="2"/>
    </row>
    <row r="55" spans="1:32" ht="15.75" customHeight="1" x14ac:dyDescent="0.2">
      <c r="A55" s="7" t="s">
        <v>314</v>
      </c>
      <c r="B55" s="2">
        <v>55</v>
      </c>
      <c r="C55" s="2">
        <v>26</v>
      </c>
      <c r="D55" s="2">
        <v>29</v>
      </c>
      <c r="E55" s="2">
        <v>26</v>
      </c>
      <c r="F55" s="2">
        <v>29</v>
      </c>
      <c r="G55" s="2" t="s">
        <v>86</v>
      </c>
      <c r="H55" s="2" t="s">
        <v>64</v>
      </c>
      <c r="I55" s="4">
        <v>-8.5365899999999995E-2</v>
      </c>
      <c r="J55" s="2">
        <f>B55/(C55*D55)+I55^2/(2*B55)</f>
        <v>7.301054559934457E-2</v>
      </c>
      <c r="K55" s="2">
        <v>0.21903163679803372</v>
      </c>
      <c r="L55" s="2" t="s">
        <v>308</v>
      </c>
      <c r="M55" s="2"/>
      <c r="N55" s="2"/>
      <c r="O55" s="2"/>
      <c r="P55" s="2"/>
      <c r="Q55" s="2"/>
      <c r="R55" s="2"/>
      <c r="S55" s="2"/>
      <c r="T55" s="2"/>
      <c r="U55" s="2"/>
      <c r="V55" s="2"/>
      <c r="W55" s="2"/>
      <c r="X55" s="2"/>
      <c r="Y55" s="2"/>
      <c r="Z55" s="2"/>
      <c r="AA55" s="2"/>
      <c r="AB55" s="2"/>
      <c r="AC55" s="2"/>
      <c r="AD55" s="2"/>
      <c r="AE55" s="2"/>
      <c r="AF55" s="2"/>
    </row>
    <row r="56" spans="1:32" ht="15.75" customHeight="1" x14ac:dyDescent="0.2">
      <c r="A56" s="2" t="s">
        <v>464</v>
      </c>
      <c r="B56" s="2">
        <v>42611</v>
      </c>
      <c r="C56" s="2">
        <v>15136</v>
      </c>
      <c r="D56" s="2">
        <v>27475</v>
      </c>
      <c r="E56" s="2">
        <v>30271.644786557463</v>
      </c>
      <c r="F56" s="2">
        <v>54949.355213442541</v>
      </c>
      <c r="G56" s="2" t="s">
        <v>99</v>
      </c>
      <c r="H56" s="2" t="s">
        <v>64</v>
      </c>
      <c r="I56" s="2">
        <v>1.989788E-2</v>
      </c>
      <c r="J56" s="2">
        <f>(E56+F56)/(E56*F56)+I56^2/(2*(E56+F56))</f>
        <v>5.1235112889134116E-5</v>
      </c>
      <c r="K56" s="2">
        <v>7.2537034589716738E-4</v>
      </c>
      <c r="L56" s="2" t="s">
        <v>308</v>
      </c>
      <c r="M56" s="2"/>
      <c r="N56" s="2"/>
      <c r="O56" s="2"/>
      <c r="P56" s="2"/>
      <c r="Q56" s="2"/>
      <c r="R56" s="2"/>
      <c r="S56" s="2"/>
      <c r="T56" s="2"/>
      <c r="U56" s="2"/>
      <c r="V56" s="2"/>
      <c r="W56" s="2"/>
      <c r="X56" s="2"/>
      <c r="Y56" s="2"/>
      <c r="Z56" s="2"/>
      <c r="AA56" s="2"/>
      <c r="AB56" s="2"/>
      <c r="AC56" s="2"/>
      <c r="AD56" s="2"/>
      <c r="AE56" s="2"/>
      <c r="AF56" s="2"/>
    </row>
    <row r="57" spans="1:32" ht="15.75" customHeight="1" x14ac:dyDescent="0.2">
      <c r="A57" s="2" t="s">
        <v>322</v>
      </c>
      <c r="B57" s="2">
        <v>797</v>
      </c>
      <c r="C57" s="2">
        <v>399</v>
      </c>
      <c r="D57" s="2">
        <v>398</v>
      </c>
      <c r="E57" s="2">
        <v>399</v>
      </c>
      <c r="F57" s="2">
        <v>398</v>
      </c>
      <c r="G57" s="2" t="s">
        <v>86</v>
      </c>
      <c r="H57" s="2" t="s">
        <v>64</v>
      </c>
      <c r="I57" s="2">
        <v>-1.15E-2</v>
      </c>
      <c r="J57" s="2">
        <v>5.0000000000000001E-3</v>
      </c>
      <c r="K57" s="2">
        <v>5.0000000000000001E-3</v>
      </c>
      <c r="L57" s="2" t="s">
        <v>308</v>
      </c>
      <c r="M57" s="2"/>
      <c r="N57" s="2"/>
      <c r="O57" s="2"/>
      <c r="P57" s="2"/>
      <c r="Q57" s="2"/>
      <c r="R57" s="2"/>
      <c r="S57" s="2"/>
      <c r="T57" s="2"/>
      <c r="U57" s="2"/>
      <c r="V57" s="2"/>
      <c r="W57" s="2"/>
      <c r="X57" s="2"/>
      <c r="Y57" s="2"/>
      <c r="Z57" s="2"/>
      <c r="AA57" s="2"/>
      <c r="AB57" s="2"/>
      <c r="AC57" s="2"/>
      <c r="AD57" s="2"/>
      <c r="AE57" s="2"/>
      <c r="AF57" s="2"/>
    </row>
    <row r="58" spans="1:32" ht="15.75" customHeight="1" x14ac:dyDescent="0.2">
      <c r="A58" s="6" t="s">
        <v>329</v>
      </c>
      <c r="B58" s="2">
        <v>117</v>
      </c>
      <c r="C58" s="2">
        <v>52</v>
      </c>
      <c r="D58" s="2">
        <v>65</v>
      </c>
      <c r="E58" s="2">
        <v>52</v>
      </c>
      <c r="F58" s="2">
        <v>65</v>
      </c>
      <c r="G58" s="2" t="s">
        <v>99</v>
      </c>
      <c r="H58" s="2" t="s">
        <v>64</v>
      </c>
      <c r="I58" s="4">
        <v>0.3614</v>
      </c>
      <c r="J58" s="2">
        <v>1.0699999999999999E-2</v>
      </c>
      <c r="K58" s="2">
        <v>1.0699999999999999E-2</v>
      </c>
      <c r="L58" s="2" t="s">
        <v>308</v>
      </c>
      <c r="M58" s="2"/>
      <c r="N58" s="2"/>
      <c r="O58" s="2"/>
      <c r="P58" s="2"/>
      <c r="Q58" s="2"/>
      <c r="R58" s="2"/>
      <c r="S58" s="2"/>
      <c r="T58" s="2"/>
      <c r="U58" s="2"/>
      <c r="V58" s="2"/>
      <c r="W58" s="2"/>
      <c r="X58" s="2"/>
      <c r="Y58" s="2"/>
      <c r="Z58" s="2"/>
      <c r="AA58" s="2"/>
      <c r="AB58" s="2"/>
      <c r="AC58" s="2"/>
      <c r="AD58" s="2"/>
      <c r="AE58" s="2"/>
      <c r="AF58" s="2"/>
    </row>
    <row r="59" spans="1:32" ht="15.75" customHeight="1" x14ac:dyDescent="0.2">
      <c r="A59" s="6" t="s">
        <v>334</v>
      </c>
      <c r="B59" s="2">
        <v>2412</v>
      </c>
      <c r="C59" s="2">
        <v>1206</v>
      </c>
      <c r="D59" s="2">
        <v>1206</v>
      </c>
      <c r="E59" s="2">
        <v>1206</v>
      </c>
      <c r="F59" s="2">
        <v>1206</v>
      </c>
      <c r="G59" s="2" t="s">
        <v>134</v>
      </c>
      <c r="H59" s="2" t="s">
        <v>64</v>
      </c>
      <c r="I59" s="2">
        <v>4.9700000000000001E-2</v>
      </c>
      <c r="J59" s="2">
        <f>B59/(C59*D59)+I59^2/(2*B59)</f>
        <v>1.6588868345771145E-3</v>
      </c>
      <c r="K59" s="2">
        <v>1.6588868345771145E-3</v>
      </c>
      <c r="L59" s="2" t="s">
        <v>308</v>
      </c>
      <c r="M59" s="2"/>
      <c r="N59" s="2"/>
      <c r="O59" s="2"/>
      <c r="P59" s="2"/>
      <c r="Q59" s="2"/>
      <c r="R59" s="2"/>
      <c r="S59" s="2"/>
      <c r="T59" s="2"/>
      <c r="U59" s="2"/>
      <c r="V59" s="2"/>
      <c r="W59" s="2"/>
      <c r="X59" s="2"/>
      <c r="Y59" s="2"/>
      <c r="Z59" s="2"/>
      <c r="AA59" s="2"/>
      <c r="AB59" s="2"/>
      <c r="AC59" s="2"/>
      <c r="AD59" s="2"/>
      <c r="AE59" s="2"/>
      <c r="AF59" s="2"/>
    </row>
    <row r="60" spans="1:32" ht="15.75" customHeight="1" x14ac:dyDescent="0.2">
      <c r="A60" s="6" t="s">
        <v>339</v>
      </c>
      <c r="B60" s="2">
        <v>96</v>
      </c>
      <c r="C60" s="2">
        <v>46</v>
      </c>
      <c r="D60" s="2">
        <v>50</v>
      </c>
      <c r="E60" s="2">
        <v>46</v>
      </c>
      <c r="F60" s="2">
        <v>50</v>
      </c>
      <c r="G60" s="2" t="s">
        <v>66</v>
      </c>
      <c r="H60" s="2" t="s">
        <v>64</v>
      </c>
      <c r="I60" s="2">
        <v>0.48599999999999999</v>
      </c>
      <c r="J60" s="2">
        <v>4.2969E-2</v>
      </c>
      <c r="K60" s="2">
        <v>0.24062640000000002</v>
      </c>
      <c r="L60" s="2" t="s">
        <v>308</v>
      </c>
      <c r="M60" s="2"/>
      <c r="N60" s="2"/>
      <c r="O60" s="2"/>
      <c r="P60" s="2"/>
      <c r="Q60" s="2"/>
      <c r="R60" s="2"/>
      <c r="S60" s="2"/>
      <c r="T60" s="2"/>
      <c r="U60" s="2"/>
      <c r="V60" s="2"/>
      <c r="W60" s="2"/>
      <c r="X60" s="2"/>
      <c r="Y60" s="2"/>
      <c r="Z60" s="2"/>
      <c r="AA60" s="2"/>
      <c r="AB60" s="2"/>
      <c r="AC60" s="2"/>
      <c r="AD60" s="2"/>
      <c r="AE60" s="2"/>
      <c r="AF60" s="2"/>
    </row>
    <row r="61" spans="1:32" ht="15.75" customHeight="1" x14ac:dyDescent="0.2">
      <c r="A61" s="6" t="s">
        <v>343</v>
      </c>
      <c r="B61" s="2">
        <v>283</v>
      </c>
      <c r="C61" s="2">
        <v>138</v>
      </c>
      <c r="D61" s="2">
        <v>145</v>
      </c>
      <c r="E61" s="2">
        <v>138</v>
      </c>
      <c r="F61" s="2">
        <v>145</v>
      </c>
      <c r="G61" s="2" t="s">
        <v>66</v>
      </c>
      <c r="H61" s="2" t="s">
        <v>64</v>
      </c>
      <c r="I61" s="2">
        <v>-0.1203</v>
      </c>
      <c r="J61" s="2">
        <v>1.4200000000000001E-2</v>
      </c>
      <c r="K61" s="6">
        <v>5.8637647058823537E-2</v>
      </c>
      <c r="L61" s="2" t="s">
        <v>308</v>
      </c>
      <c r="M61" s="2"/>
      <c r="N61" s="2"/>
      <c r="O61" s="2"/>
      <c r="P61" s="2"/>
      <c r="Q61" s="2"/>
      <c r="R61" s="2"/>
      <c r="S61" s="2"/>
      <c r="T61" s="2"/>
      <c r="U61" s="2"/>
      <c r="V61" s="2"/>
      <c r="W61" s="2"/>
      <c r="X61" s="2"/>
      <c r="Y61" s="2"/>
      <c r="Z61" s="2"/>
      <c r="AA61" s="2"/>
      <c r="AB61" s="2"/>
      <c r="AC61" s="2"/>
      <c r="AD61" s="2"/>
      <c r="AE61" s="2"/>
      <c r="AF61" s="2"/>
    </row>
    <row r="62" spans="1:32" ht="15.75" customHeight="1" x14ac:dyDescent="0.2">
      <c r="A62" s="2" t="s">
        <v>455</v>
      </c>
      <c r="B62" s="2">
        <v>180</v>
      </c>
      <c r="C62" s="2">
        <v>90</v>
      </c>
      <c r="D62" s="2">
        <v>90</v>
      </c>
      <c r="E62" s="2">
        <v>92.166693586149805</v>
      </c>
      <c r="F62" s="2">
        <v>92.166693586149805</v>
      </c>
      <c r="G62" s="2" t="s">
        <v>99</v>
      </c>
      <c r="H62" s="2" t="s">
        <v>64</v>
      </c>
      <c r="I62" s="4">
        <v>4.612778E-2</v>
      </c>
      <c r="J62" s="2">
        <f>(E62+F62)/(E62*F62)+I62^2/(2*(E62+F62))</f>
        <v>2.170558436222951E-2</v>
      </c>
      <c r="K62" s="2">
        <v>2.1705584569771275E-2</v>
      </c>
      <c r="L62" s="2" t="s">
        <v>308</v>
      </c>
      <c r="M62" s="2"/>
      <c r="N62" s="2"/>
      <c r="O62" s="2"/>
      <c r="P62" s="2"/>
      <c r="Q62" s="2"/>
      <c r="R62" s="2"/>
      <c r="S62" s="2"/>
      <c r="T62" s="2"/>
      <c r="U62" s="2"/>
      <c r="V62" s="2"/>
      <c r="W62" s="2"/>
      <c r="X62" s="2"/>
      <c r="Y62" s="2"/>
      <c r="Z62" s="2"/>
      <c r="AA62" s="2"/>
      <c r="AB62" s="2"/>
      <c r="AC62" s="2"/>
      <c r="AD62" s="2"/>
      <c r="AE62" s="2"/>
      <c r="AF62" s="2"/>
    </row>
    <row r="63" spans="1:32" ht="15.75" customHeight="1" x14ac:dyDescent="0.2">
      <c r="A63" s="7" t="s">
        <v>353</v>
      </c>
      <c r="B63" s="2">
        <v>241</v>
      </c>
      <c r="C63" s="2">
        <v>112</v>
      </c>
      <c r="D63" s="2">
        <v>129</v>
      </c>
      <c r="E63" s="2">
        <v>112</v>
      </c>
      <c r="F63" s="2">
        <v>129</v>
      </c>
      <c r="G63" s="2" t="s">
        <v>86</v>
      </c>
      <c r="H63" s="2" t="s">
        <v>64</v>
      </c>
      <c r="I63" s="2">
        <v>-8.3400000000000002E-2</v>
      </c>
      <c r="J63" s="2">
        <v>1.67E-2</v>
      </c>
      <c r="K63" s="2">
        <v>1.67E-2</v>
      </c>
      <c r="L63" s="2" t="s">
        <v>308</v>
      </c>
      <c r="M63" s="2"/>
      <c r="N63" s="2"/>
      <c r="O63" s="2"/>
      <c r="P63" s="2"/>
      <c r="Q63" s="2"/>
      <c r="R63" s="2"/>
      <c r="S63" s="2"/>
      <c r="T63" s="2"/>
      <c r="U63" s="2"/>
      <c r="V63" s="2"/>
      <c r="W63" s="2"/>
      <c r="X63" s="2"/>
      <c r="Y63" s="2"/>
      <c r="Z63" s="2"/>
      <c r="AA63" s="2"/>
      <c r="AB63" s="2"/>
      <c r="AC63" s="2"/>
      <c r="AD63" s="2"/>
      <c r="AE63" s="2"/>
      <c r="AF63" s="2"/>
    </row>
    <row r="64" spans="1:32" ht="15.75" customHeight="1" x14ac:dyDescent="0.2">
      <c r="A64" s="2" t="s">
        <v>355</v>
      </c>
      <c r="B64" s="2">
        <v>30</v>
      </c>
      <c r="C64" s="2">
        <v>18</v>
      </c>
      <c r="D64" s="2">
        <v>12</v>
      </c>
      <c r="E64" s="2">
        <v>18</v>
      </c>
      <c r="F64" s="2">
        <v>12</v>
      </c>
      <c r="G64" s="2" t="s">
        <v>99</v>
      </c>
      <c r="H64" s="2" t="s">
        <v>64</v>
      </c>
      <c r="I64" s="4">
        <v>0.26900000000000002</v>
      </c>
      <c r="J64" s="2">
        <f>B64/(C64*D64)+I64^2/(2*B64)</f>
        <v>0.14009490555555557</v>
      </c>
      <c r="K64" s="2">
        <v>0.28018981111111113</v>
      </c>
      <c r="L64" s="2" t="s">
        <v>308</v>
      </c>
      <c r="M64" s="2"/>
      <c r="N64" s="2"/>
      <c r="O64" s="2"/>
      <c r="P64" s="2"/>
      <c r="Q64" s="2"/>
      <c r="R64" s="2"/>
      <c r="S64" s="2"/>
      <c r="T64" s="2"/>
      <c r="U64" s="2"/>
      <c r="V64" s="2"/>
      <c r="W64" s="2"/>
      <c r="X64" s="2"/>
      <c r="Y64" s="2"/>
      <c r="Z64" s="2"/>
      <c r="AA64" s="2"/>
      <c r="AB64" s="2"/>
      <c r="AC64" s="2"/>
      <c r="AD64" s="2"/>
      <c r="AE64" s="2"/>
      <c r="AF64" s="2"/>
    </row>
    <row r="65" spans="1:32" ht="15.75" customHeight="1" x14ac:dyDescent="0.2">
      <c r="A65" s="7" t="s">
        <v>465</v>
      </c>
      <c r="B65" s="2">
        <v>51</v>
      </c>
      <c r="C65" s="2">
        <v>17</v>
      </c>
      <c r="D65" s="2">
        <v>34</v>
      </c>
      <c r="E65" s="2">
        <v>22.972790896365318</v>
      </c>
      <c r="F65" s="2">
        <v>45.945581792730636</v>
      </c>
      <c r="G65" s="2" t="s">
        <v>134</v>
      </c>
      <c r="H65" s="2" t="s">
        <v>64</v>
      </c>
      <c r="I65" s="2">
        <v>0.25080000000000002</v>
      </c>
      <c r="J65" s="2">
        <f>(E65+F65)/(E65*F65)+I65^2/(2*(E65+F65))</f>
        <v>6.5750976745232281E-2</v>
      </c>
      <c r="K65" s="2">
        <v>0.27615414106058456</v>
      </c>
      <c r="L65" s="2" t="s">
        <v>308</v>
      </c>
      <c r="M65" s="2"/>
      <c r="N65" s="2"/>
      <c r="O65" s="2"/>
      <c r="P65" s="2"/>
      <c r="Q65" s="2"/>
      <c r="R65" s="2"/>
      <c r="S65" s="2"/>
      <c r="T65" s="2"/>
      <c r="U65" s="2"/>
      <c r="V65" s="2"/>
      <c r="W65" s="2"/>
      <c r="X65" s="2"/>
      <c r="Y65" s="2"/>
      <c r="Z65" s="2"/>
      <c r="AA65" s="2"/>
      <c r="AB65" s="2"/>
      <c r="AC65" s="2"/>
      <c r="AD65" s="2"/>
      <c r="AE65" s="2"/>
      <c r="AF65" s="2"/>
    </row>
    <row r="66" spans="1:32" ht="15.75" customHeight="1" x14ac:dyDescent="0.2">
      <c r="A66" s="7" t="s">
        <v>364</v>
      </c>
      <c r="B66" s="2">
        <v>75</v>
      </c>
      <c r="C66" s="2">
        <v>45</v>
      </c>
      <c r="D66" s="2">
        <v>30</v>
      </c>
      <c r="E66" s="2">
        <v>45</v>
      </c>
      <c r="F66" s="2">
        <v>30</v>
      </c>
      <c r="G66" s="2" t="s">
        <v>66</v>
      </c>
      <c r="H66" s="2" t="s">
        <v>64</v>
      </c>
      <c r="I66" s="2">
        <v>-0.13689999999999999</v>
      </c>
      <c r="J66" s="2">
        <v>5.57E-2</v>
      </c>
      <c r="K66" s="2">
        <v>0.32306000000000001</v>
      </c>
      <c r="L66" s="2"/>
      <c r="M66" s="2"/>
      <c r="N66" s="2"/>
      <c r="O66" s="2"/>
      <c r="P66" s="2"/>
      <c r="Q66" s="2"/>
      <c r="R66" s="2"/>
      <c r="S66" s="2"/>
      <c r="T66" s="2"/>
      <c r="U66" s="2"/>
      <c r="V66" s="2"/>
      <c r="W66" s="2"/>
      <c r="X66" s="2"/>
      <c r="Y66" s="2"/>
      <c r="Z66" s="2"/>
      <c r="AA66" s="2"/>
      <c r="AB66" s="2"/>
      <c r="AC66" s="2"/>
      <c r="AD66" s="2"/>
      <c r="AE66" s="2"/>
      <c r="AF66" s="2"/>
    </row>
    <row r="67" spans="1:32" ht="15.75" customHeight="1" x14ac:dyDescent="0.2">
      <c r="A67" s="2" t="s">
        <v>367</v>
      </c>
      <c r="B67" s="2">
        <v>99</v>
      </c>
      <c r="C67" s="2">
        <v>57</v>
      </c>
      <c r="D67" s="2">
        <v>42</v>
      </c>
      <c r="E67" s="2">
        <v>57</v>
      </c>
      <c r="F67" s="2">
        <v>42</v>
      </c>
      <c r="G67" s="2" t="s">
        <v>86</v>
      </c>
      <c r="H67" s="2" t="s">
        <v>64</v>
      </c>
      <c r="I67" s="2">
        <v>-0.32579999999999998</v>
      </c>
      <c r="J67" s="2">
        <v>4.1889999999999997E-2</v>
      </c>
      <c r="K67" s="2">
        <v>4.1889999999999997E-2</v>
      </c>
      <c r="L67" s="2" t="s">
        <v>308</v>
      </c>
      <c r="M67" s="2"/>
      <c r="N67" s="2"/>
      <c r="O67" s="2"/>
      <c r="P67" s="2"/>
      <c r="Q67" s="2"/>
      <c r="R67" s="2"/>
      <c r="S67" s="2"/>
      <c r="T67" s="2"/>
      <c r="U67" s="2"/>
      <c r="V67" s="2"/>
      <c r="W67" s="2"/>
      <c r="X67" s="2"/>
      <c r="Y67" s="2"/>
      <c r="Z67" s="2"/>
      <c r="AA67" s="2"/>
      <c r="AB67" s="2"/>
      <c r="AC67" s="2"/>
      <c r="AD67" s="2"/>
      <c r="AE67" s="2"/>
      <c r="AF67" s="2"/>
    </row>
    <row r="68" spans="1:32" ht="15.75" customHeight="1" x14ac:dyDescent="0.2">
      <c r="A68" s="2" t="s">
        <v>371</v>
      </c>
      <c r="B68" s="2">
        <v>987</v>
      </c>
      <c r="C68" s="2">
        <v>464</v>
      </c>
      <c r="D68" s="2">
        <v>523</v>
      </c>
      <c r="E68" s="2">
        <v>464</v>
      </c>
      <c r="F68" s="2">
        <v>523</v>
      </c>
      <c r="G68" s="2" t="s">
        <v>99</v>
      </c>
      <c r="H68" s="2" t="s">
        <v>64</v>
      </c>
      <c r="I68" s="2">
        <v>-4.48E-2</v>
      </c>
      <c r="J68" s="2">
        <v>4.1000000000000003E-3</v>
      </c>
      <c r="K68" s="2">
        <v>6.1090000000000005E-2</v>
      </c>
      <c r="L68" s="2" t="s">
        <v>459</v>
      </c>
      <c r="M68" s="2"/>
      <c r="N68" s="2"/>
      <c r="O68" s="2"/>
      <c r="P68" s="2"/>
      <c r="Q68" s="2"/>
      <c r="R68" s="2"/>
      <c r="S68" s="2"/>
      <c r="T68" s="2"/>
      <c r="U68" s="2"/>
      <c r="V68" s="2"/>
      <c r="W68" s="2"/>
      <c r="X68" s="2"/>
      <c r="Y68" s="2"/>
      <c r="Z68" s="2"/>
      <c r="AA68" s="2"/>
      <c r="AB68" s="2"/>
      <c r="AC68" s="2"/>
      <c r="AD68" s="2"/>
      <c r="AE68" s="2"/>
      <c r="AF68" s="2"/>
    </row>
    <row r="69" spans="1:32" ht="15.75" customHeight="1" x14ac:dyDescent="0.2">
      <c r="A69" s="2" t="s">
        <v>374</v>
      </c>
      <c r="B69" s="2">
        <v>979</v>
      </c>
      <c r="C69" s="2">
        <v>458</v>
      </c>
      <c r="D69" s="2">
        <v>521</v>
      </c>
      <c r="E69" s="2">
        <v>458</v>
      </c>
      <c r="F69" s="2">
        <v>521</v>
      </c>
      <c r="G69" s="2" t="s">
        <v>86</v>
      </c>
      <c r="H69" s="2" t="s">
        <v>64</v>
      </c>
      <c r="I69" s="2">
        <v>0.42820000000000003</v>
      </c>
      <c r="J69" s="2">
        <v>4.1999999999999997E-3</v>
      </c>
      <c r="K69" s="2">
        <v>6.2100000000000002E-2</v>
      </c>
      <c r="L69" s="2" t="s">
        <v>461</v>
      </c>
      <c r="M69" s="2"/>
      <c r="N69" s="2"/>
      <c r="O69" s="2"/>
      <c r="P69" s="2"/>
      <c r="Q69" s="2"/>
      <c r="R69" s="2"/>
      <c r="S69" s="2"/>
      <c r="T69" s="2"/>
      <c r="U69" s="2"/>
      <c r="V69" s="2"/>
      <c r="W69" s="2"/>
      <c r="X69" s="2"/>
      <c r="Y69" s="2"/>
      <c r="Z69" s="2"/>
      <c r="AA69" s="2"/>
      <c r="AB69" s="2"/>
      <c r="AC69" s="2"/>
      <c r="AD69" s="2"/>
      <c r="AE69" s="2"/>
      <c r="AF69" s="2"/>
    </row>
    <row r="70" spans="1:32" ht="15.75" customHeight="1" x14ac:dyDescent="0.2">
      <c r="A70" s="6" t="s">
        <v>375</v>
      </c>
      <c r="B70" s="2">
        <v>20</v>
      </c>
      <c r="C70" s="2">
        <v>10</v>
      </c>
      <c r="D70" s="2">
        <v>10</v>
      </c>
      <c r="E70" s="2">
        <v>10</v>
      </c>
      <c r="F70" s="2">
        <v>10</v>
      </c>
      <c r="G70" s="2" t="s">
        <v>86</v>
      </c>
      <c r="H70" s="2" t="s">
        <v>64</v>
      </c>
      <c r="I70" s="4">
        <v>0.23699999999999999</v>
      </c>
      <c r="J70" s="2">
        <f>B70/(C70*D70)+I70^2/(2*B70)</f>
        <v>0.20140422500000002</v>
      </c>
      <c r="K70" s="2">
        <v>0.20140422500000002</v>
      </c>
      <c r="L70" s="2" t="s">
        <v>308</v>
      </c>
      <c r="M70" s="2"/>
      <c r="N70" s="2"/>
      <c r="O70" s="2"/>
      <c r="P70" s="2"/>
      <c r="Q70" s="2"/>
      <c r="R70" s="2"/>
      <c r="S70" s="2"/>
      <c r="T70" s="2"/>
      <c r="U70" s="2"/>
      <c r="V70" s="2"/>
      <c r="W70" s="2"/>
      <c r="X70" s="2"/>
      <c r="Y70" s="2"/>
      <c r="Z70" s="2"/>
      <c r="AA70" s="2"/>
      <c r="AB70" s="2"/>
      <c r="AC70" s="2"/>
      <c r="AD70" s="2"/>
      <c r="AE70" s="2"/>
      <c r="AF70" s="2"/>
    </row>
    <row r="71" spans="1:32" ht="15.75" customHeight="1" x14ac:dyDescent="0.2">
      <c r="A71" s="2" t="s">
        <v>457</v>
      </c>
      <c r="B71" s="2">
        <v>383</v>
      </c>
      <c r="C71" s="2">
        <v>198</v>
      </c>
      <c r="D71" s="2">
        <v>185</v>
      </c>
      <c r="E71" s="2">
        <v>395.48302872062663</v>
      </c>
      <c r="F71" s="2">
        <v>369.51697127937337</v>
      </c>
      <c r="G71" s="2" t="s">
        <v>66</v>
      </c>
      <c r="H71" s="2" t="s">
        <v>64</v>
      </c>
      <c r="I71" s="2">
        <v>0.1166</v>
      </c>
      <c r="J71" s="2">
        <f>(E71+F71)/(E71*F71)+I71^2/(2*(E71+F71))</f>
        <v>5.2436751432858881E-3</v>
      </c>
      <c r="K71" s="2">
        <v>9.2157590643249469E-3</v>
      </c>
      <c r="L71" s="2" t="s">
        <v>308</v>
      </c>
      <c r="M71" s="2"/>
      <c r="N71" s="2"/>
      <c r="O71" s="2"/>
      <c r="P71" s="2"/>
      <c r="Q71" s="2"/>
      <c r="R71" s="2"/>
      <c r="S71" s="2"/>
      <c r="T71" s="2"/>
      <c r="U71" s="2"/>
      <c r="V71" s="2"/>
      <c r="W71" s="2"/>
      <c r="X71" s="2"/>
      <c r="Y71" s="2"/>
      <c r="Z71" s="2"/>
      <c r="AA71" s="2"/>
      <c r="AB71" s="2"/>
      <c r="AC71" s="2"/>
      <c r="AD71" s="2"/>
      <c r="AE71" s="2"/>
      <c r="AF71" s="2"/>
    </row>
    <row r="72" spans="1:32" ht="15.75" customHeight="1" x14ac:dyDescent="0.2">
      <c r="A72" s="2" t="s">
        <v>382</v>
      </c>
      <c r="B72" s="2">
        <v>46</v>
      </c>
      <c r="C72" s="2">
        <v>23</v>
      </c>
      <c r="D72" s="2">
        <v>23</v>
      </c>
      <c r="E72" s="2">
        <v>23</v>
      </c>
      <c r="F72" s="2">
        <v>23</v>
      </c>
      <c r="G72" s="2" t="s">
        <v>99</v>
      </c>
      <c r="H72" s="2" t="s">
        <v>63</v>
      </c>
      <c r="I72" s="2">
        <v>-0.21049999999999999</v>
      </c>
      <c r="J72" s="2">
        <v>8.7400000000000005E-2</v>
      </c>
      <c r="K72" s="2">
        <v>8.7400000000000005E-2</v>
      </c>
      <c r="L72" s="2" t="s">
        <v>308</v>
      </c>
      <c r="M72" s="2"/>
      <c r="N72" s="2"/>
      <c r="O72" s="2"/>
      <c r="P72" s="2"/>
      <c r="Q72" s="2"/>
      <c r="R72" s="2"/>
      <c r="S72" s="2"/>
      <c r="T72" s="2"/>
      <c r="U72" s="2"/>
      <c r="V72" s="2"/>
      <c r="W72" s="2"/>
      <c r="X72" s="2"/>
      <c r="Y72" s="2"/>
      <c r="Z72" s="2"/>
      <c r="AA72" s="2"/>
      <c r="AB72" s="2"/>
      <c r="AC72" s="2"/>
      <c r="AD72" s="2"/>
      <c r="AE72" s="2"/>
      <c r="AF72" s="2"/>
    </row>
    <row r="73" spans="1:32" ht="15.75" customHeight="1" x14ac:dyDescent="0.2">
      <c r="A73" s="2" t="s">
        <v>387</v>
      </c>
      <c r="B73" s="2">
        <v>46</v>
      </c>
      <c r="C73" s="2">
        <v>23</v>
      </c>
      <c r="D73" s="2">
        <v>23</v>
      </c>
      <c r="E73" s="2">
        <v>23</v>
      </c>
      <c r="F73" s="2">
        <v>23</v>
      </c>
      <c r="G73" s="2" t="s">
        <v>99</v>
      </c>
      <c r="H73" s="2" t="s">
        <v>63</v>
      </c>
      <c r="I73" s="2">
        <v>1.5053000000000001</v>
      </c>
      <c r="J73" s="2">
        <v>0.1116</v>
      </c>
      <c r="K73" s="2">
        <v>0.1116</v>
      </c>
      <c r="L73" s="2" t="s">
        <v>308</v>
      </c>
      <c r="M73" s="2"/>
      <c r="N73" s="2"/>
      <c r="O73" s="2"/>
      <c r="P73" s="2"/>
      <c r="Q73" s="2"/>
      <c r="R73" s="2"/>
      <c r="S73" s="2"/>
      <c r="T73" s="2"/>
      <c r="U73" s="2"/>
      <c r="V73" s="2"/>
      <c r="W73" s="2"/>
      <c r="X73" s="2"/>
      <c r="Y73" s="2"/>
      <c r="Z73" s="2"/>
      <c r="AA73" s="2"/>
      <c r="AB73" s="2"/>
      <c r="AC73" s="2"/>
      <c r="AD73" s="2"/>
      <c r="AE73" s="2"/>
      <c r="AF73" s="2"/>
    </row>
    <row r="74" spans="1:32" ht="15.75" customHeight="1" x14ac:dyDescent="0.2">
      <c r="A74" s="6" t="s">
        <v>388</v>
      </c>
      <c r="B74" s="2">
        <v>143</v>
      </c>
      <c r="C74" s="2">
        <v>59</v>
      </c>
      <c r="D74" s="2">
        <v>84</v>
      </c>
      <c r="E74" s="2">
        <v>59</v>
      </c>
      <c r="F74" s="2">
        <v>84</v>
      </c>
      <c r="G74" s="2" t="s">
        <v>66</v>
      </c>
      <c r="H74" s="2" t="s">
        <v>64</v>
      </c>
      <c r="I74" s="2">
        <v>0.9526</v>
      </c>
      <c r="J74" s="2">
        <v>3.2000000000000001E-2</v>
      </c>
      <c r="K74" s="2">
        <v>9.0971428571428564E-2</v>
      </c>
      <c r="L74" s="2" t="s">
        <v>308</v>
      </c>
      <c r="M74" s="2"/>
      <c r="N74" s="2"/>
      <c r="O74" s="2"/>
      <c r="P74" s="2"/>
      <c r="Q74" s="2"/>
      <c r="R74" s="2"/>
      <c r="S74" s="2"/>
      <c r="T74" s="2"/>
      <c r="U74" s="2"/>
      <c r="V74" s="2"/>
      <c r="W74" s="2"/>
      <c r="X74" s="2"/>
      <c r="Y74" s="2"/>
      <c r="Z74" s="2"/>
      <c r="AA74" s="2"/>
      <c r="AB74" s="2"/>
      <c r="AC74" s="2"/>
      <c r="AD74" s="2"/>
      <c r="AE74" s="2"/>
      <c r="AF74" s="2"/>
    </row>
    <row r="75" spans="1:32" ht="15.75" customHeight="1" x14ac:dyDescent="0.2">
      <c r="A75" s="2" t="s">
        <v>393</v>
      </c>
      <c r="B75" s="2">
        <v>78</v>
      </c>
      <c r="C75" s="2">
        <v>41</v>
      </c>
      <c r="D75" s="2">
        <v>37</v>
      </c>
      <c r="E75" s="2">
        <v>41</v>
      </c>
      <c r="F75" s="2">
        <v>37</v>
      </c>
      <c r="G75" s="2" t="s">
        <v>86</v>
      </c>
      <c r="H75" s="2" t="s">
        <v>64</v>
      </c>
      <c r="I75" s="2">
        <v>0.23</v>
      </c>
      <c r="J75" s="2">
        <f>B75/(C75*D75)+I75^2/(2*B75)</f>
        <v>5.1756373493568618E-2</v>
      </c>
      <c r="K75" s="2">
        <v>5.1756373493568618E-2</v>
      </c>
      <c r="L75" s="2" t="s">
        <v>308</v>
      </c>
      <c r="M75" s="2"/>
      <c r="N75" s="2"/>
      <c r="O75" s="2"/>
      <c r="P75" s="2"/>
      <c r="Q75" s="2"/>
      <c r="R75" s="2"/>
      <c r="S75" s="2"/>
      <c r="T75" s="2"/>
      <c r="U75" s="2"/>
      <c r="V75" s="2"/>
      <c r="W75" s="2"/>
      <c r="X75" s="2"/>
      <c r="Y75" s="2"/>
      <c r="Z75" s="2"/>
      <c r="AA75" s="2"/>
      <c r="AB75" s="2"/>
      <c r="AC75" s="2"/>
      <c r="AD75" s="2"/>
      <c r="AE75" s="2"/>
      <c r="AF75" s="2"/>
    </row>
    <row r="76" spans="1:32" ht="15.75" customHeight="1" x14ac:dyDescent="0.2">
      <c r="A76" s="2" t="s">
        <v>396</v>
      </c>
      <c r="B76" s="2">
        <v>108</v>
      </c>
      <c r="C76" s="2">
        <v>54</v>
      </c>
      <c r="D76" s="2">
        <v>54</v>
      </c>
      <c r="E76" s="2">
        <v>54</v>
      </c>
      <c r="F76" s="2">
        <v>54</v>
      </c>
      <c r="G76" s="2" t="s">
        <v>86</v>
      </c>
      <c r="H76" s="2" t="s">
        <v>64</v>
      </c>
      <c r="I76" s="2">
        <v>-3.1E-2</v>
      </c>
      <c r="J76" s="2">
        <v>3.6999999999999998E-2</v>
      </c>
      <c r="K76" s="2">
        <v>3.6999999999999998E-2</v>
      </c>
      <c r="L76" s="2" t="s">
        <v>308</v>
      </c>
      <c r="M76" s="2"/>
      <c r="N76" s="2"/>
      <c r="O76" s="2"/>
      <c r="P76" s="2"/>
      <c r="Q76" s="2"/>
      <c r="R76" s="2"/>
      <c r="S76" s="2"/>
      <c r="T76" s="2"/>
      <c r="U76" s="2"/>
      <c r="V76" s="2"/>
      <c r="W76" s="2"/>
      <c r="X76" s="2"/>
      <c r="Y76" s="2"/>
      <c r="Z76" s="2"/>
      <c r="AA76" s="2"/>
      <c r="AB76" s="2"/>
      <c r="AC76" s="2"/>
      <c r="AD76" s="2"/>
      <c r="AE76" s="2"/>
      <c r="AF76" s="2"/>
    </row>
    <row r="77" spans="1:32" ht="15.75" customHeight="1" x14ac:dyDescent="0.2">
      <c r="A77" s="2" t="s">
        <v>397</v>
      </c>
      <c r="B77" s="2">
        <v>42</v>
      </c>
      <c r="C77" s="2">
        <v>21</v>
      </c>
      <c r="D77" s="2">
        <v>21</v>
      </c>
      <c r="E77" s="2">
        <v>21</v>
      </c>
      <c r="F77" s="2">
        <v>21</v>
      </c>
      <c r="G77" s="2" t="s">
        <v>86</v>
      </c>
      <c r="H77" s="2" t="s">
        <v>64</v>
      </c>
      <c r="I77" s="2">
        <v>0.86529999999999996</v>
      </c>
      <c r="J77" s="2">
        <v>0.1042</v>
      </c>
      <c r="K77" s="2">
        <v>0.1042</v>
      </c>
      <c r="L77" s="2" t="s">
        <v>308</v>
      </c>
      <c r="M77" s="2"/>
      <c r="N77" s="2"/>
      <c r="O77" s="2"/>
      <c r="P77" s="2"/>
      <c r="Q77" s="2"/>
      <c r="R77" s="2"/>
      <c r="S77" s="2"/>
      <c r="T77" s="2"/>
      <c r="U77" s="2"/>
      <c r="V77" s="2"/>
      <c r="W77" s="2"/>
      <c r="X77" s="2"/>
      <c r="Y77" s="2"/>
      <c r="Z77" s="2"/>
      <c r="AA77" s="2"/>
      <c r="AB77" s="2"/>
      <c r="AC77" s="2"/>
      <c r="AD77" s="2"/>
      <c r="AE77" s="2"/>
      <c r="AF77" s="2"/>
    </row>
    <row r="78" spans="1:32" ht="15.75" customHeight="1" x14ac:dyDescent="0.2">
      <c r="A78" s="2" t="s">
        <v>398</v>
      </c>
      <c r="B78" s="2">
        <v>1786</v>
      </c>
      <c r="C78" s="2">
        <v>878</v>
      </c>
      <c r="D78" s="2">
        <v>908</v>
      </c>
      <c r="E78" s="2">
        <v>878</v>
      </c>
      <c r="F78" s="2">
        <v>908</v>
      </c>
      <c r="G78" s="2" t="s">
        <v>86</v>
      </c>
      <c r="H78" s="2" t="s">
        <v>64</v>
      </c>
      <c r="I78" s="2">
        <v>-4.1000000000000002E-2</v>
      </c>
      <c r="J78" s="2">
        <v>2.2000000000000001E-3</v>
      </c>
      <c r="K78" s="2">
        <v>2.2000000000000001E-3</v>
      </c>
      <c r="L78" s="2"/>
      <c r="M78" s="2"/>
      <c r="N78" s="2"/>
      <c r="O78" s="2"/>
      <c r="P78" s="2"/>
      <c r="Q78" s="2"/>
      <c r="R78" s="2"/>
      <c r="S78" s="2"/>
      <c r="T78" s="2"/>
      <c r="U78" s="2"/>
      <c r="V78" s="2"/>
      <c r="W78" s="2"/>
      <c r="X78" s="2"/>
      <c r="Y78" s="2"/>
      <c r="Z78" s="2"/>
      <c r="AA78" s="2"/>
      <c r="AB78" s="2"/>
      <c r="AC78" s="2"/>
      <c r="AD78" s="2"/>
      <c r="AE78" s="2"/>
      <c r="AF78" s="2"/>
    </row>
    <row r="79" spans="1:32" ht="15.75" customHeight="1" x14ac:dyDescent="0.2">
      <c r="A79" s="2" t="s">
        <v>401</v>
      </c>
      <c r="B79" s="2">
        <v>1662</v>
      </c>
      <c r="C79" s="2">
        <v>833</v>
      </c>
      <c r="D79" s="2">
        <v>829</v>
      </c>
      <c r="E79" s="2">
        <v>833</v>
      </c>
      <c r="F79" s="2">
        <v>829</v>
      </c>
      <c r="G79" s="2" t="s">
        <v>86</v>
      </c>
      <c r="H79" s="2" t="s">
        <v>64</v>
      </c>
      <c r="I79" s="2">
        <v>0.1111</v>
      </c>
      <c r="J79" s="2">
        <v>2.3999999999999998E-3</v>
      </c>
      <c r="K79" s="2">
        <v>2.3999999999999998E-3</v>
      </c>
      <c r="L79" s="2"/>
      <c r="M79" s="2"/>
      <c r="N79" s="2"/>
      <c r="O79" s="2"/>
      <c r="P79" s="2"/>
      <c r="Q79" s="2"/>
      <c r="R79" s="2"/>
      <c r="S79" s="2"/>
      <c r="T79" s="2"/>
      <c r="U79" s="2"/>
      <c r="V79" s="2"/>
      <c r="W79" s="2"/>
      <c r="X79" s="2"/>
      <c r="Y79" s="2"/>
      <c r="Z79" s="2"/>
      <c r="AA79" s="2"/>
      <c r="AB79" s="2"/>
      <c r="AC79" s="2"/>
      <c r="AD79" s="2"/>
      <c r="AE79" s="2"/>
      <c r="AF79" s="2"/>
    </row>
    <row r="80" spans="1:32" ht="15.75" customHeight="1" x14ac:dyDescent="0.2">
      <c r="A80" s="2" t="s">
        <v>402</v>
      </c>
      <c r="B80" s="2">
        <v>306</v>
      </c>
      <c r="C80" s="2">
        <v>152</v>
      </c>
      <c r="D80" s="2">
        <v>154</v>
      </c>
      <c r="E80" s="2">
        <v>152</v>
      </c>
      <c r="F80" s="2">
        <v>154</v>
      </c>
      <c r="G80" s="2" t="s">
        <v>86</v>
      </c>
      <c r="H80" s="2" t="s">
        <v>64</v>
      </c>
      <c r="I80" s="2">
        <v>0.1646</v>
      </c>
      <c r="J80" s="2">
        <v>5.4999999999999997E-3</v>
      </c>
      <c r="K80" s="2">
        <v>5.4999999999999997E-3</v>
      </c>
      <c r="L80" s="2" t="s">
        <v>308</v>
      </c>
      <c r="M80" s="2"/>
      <c r="N80" s="2"/>
      <c r="O80" s="2"/>
      <c r="P80" s="2"/>
      <c r="Q80" s="2"/>
      <c r="R80" s="2"/>
      <c r="S80" s="2"/>
      <c r="T80" s="2"/>
      <c r="U80" s="2"/>
      <c r="V80" s="2"/>
      <c r="W80" s="2"/>
      <c r="X80" s="2"/>
      <c r="Y80" s="2"/>
      <c r="Z80" s="2"/>
      <c r="AA80" s="2"/>
      <c r="AB80" s="2"/>
      <c r="AC80" s="2"/>
      <c r="AD80" s="2"/>
      <c r="AE80" s="2"/>
      <c r="AF80" s="2"/>
    </row>
    <row r="81" spans="1:32" ht="15.75" customHeight="1" x14ac:dyDescent="0.2">
      <c r="A81" s="2" t="s">
        <v>407</v>
      </c>
      <c r="B81" s="8">
        <v>6323</v>
      </c>
      <c r="C81" s="2">
        <v>3173</v>
      </c>
      <c r="D81" s="8">
        <f t="shared" ref="D81:D82" si="0">B81-C81</f>
        <v>3150</v>
      </c>
      <c r="E81" s="2">
        <v>3173</v>
      </c>
      <c r="F81" s="2">
        <v>3150</v>
      </c>
      <c r="G81" s="2" t="s">
        <v>86</v>
      </c>
      <c r="H81" s="2" t="s">
        <v>64</v>
      </c>
      <c r="I81" s="2">
        <v>-7.4000000000000003E-3</v>
      </c>
      <c r="J81" s="2">
        <v>5.9999999999999995E-4</v>
      </c>
      <c r="K81" s="2">
        <v>5.9999999999999995E-4</v>
      </c>
      <c r="L81" s="2" t="s">
        <v>308</v>
      </c>
      <c r="M81" s="2"/>
      <c r="N81" s="2"/>
      <c r="O81" s="2"/>
      <c r="P81" s="2"/>
      <c r="Q81" s="2"/>
      <c r="R81" s="2"/>
      <c r="S81" s="2"/>
      <c r="T81" s="2"/>
      <c r="U81" s="2"/>
      <c r="V81" s="2"/>
      <c r="W81" s="2"/>
      <c r="X81" s="2"/>
      <c r="Y81" s="2"/>
      <c r="Z81" s="2"/>
      <c r="AA81" s="2"/>
      <c r="AB81" s="2"/>
      <c r="AC81" s="2"/>
      <c r="AD81" s="2"/>
      <c r="AE81" s="2"/>
      <c r="AF81" s="2"/>
    </row>
    <row r="82" spans="1:32" ht="15.75" customHeight="1" x14ac:dyDescent="0.2">
      <c r="A82" s="2" t="s">
        <v>412</v>
      </c>
      <c r="B82" s="8">
        <v>6219</v>
      </c>
      <c r="C82" s="2">
        <v>3121</v>
      </c>
      <c r="D82" s="8">
        <f t="shared" si="0"/>
        <v>3098</v>
      </c>
      <c r="E82" s="2">
        <v>3121</v>
      </c>
      <c r="F82" s="2">
        <v>3098</v>
      </c>
      <c r="G82" s="2" t="s">
        <v>86</v>
      </c>
      <c r="H82" s="2" t="s">
        <v>64</v>
      </c>
      <c r="I82" s="2">
        <v>8.1299999999999997E-2</v>
      </c>
      <c r="J82" s="2">
        <v>5.9999999999999995E-4</v>
      </c>
      <c r="K82" s="2">
        <v>5.9999999999999995E-4</v>
      </c>
      <c r="L82" s="2" t="s">
        <v>308</v>
      </c>
      <c r="M82" s="2"/>
      <c r="N82" s="2"/>
      <c r="O82" s="2"/>
      <c r="P82" s="2"/>
      <c r="Q82" s="2"/>
      <c r="R82" s="2"/>
      <c r="S82" s="2"/>
      <c r="T82" s="2"/>
      <c r="U82" s="2"/>
      <c r="V82" s="2"/>
      <c r="W82" s="2"/>
      <c r="X82" s="2"/>
      <c r="Y82" s="2"/>
      <c r="Z82" s="2"/>
      <c r="AA82" s="2"/>
      <c r="AB82" s="2"/>
      <c r="AC82" s="2"/>
      <c r="AD82" s="2"/>
      <c r="AE82" s="2"/>
      <c r="AF82" s="2"/>
    </row>
    <row r="83" spans="1:32" ht="15.75" customHeight="1" x14ac:dyDescent="0.2">
      <c r="A83" s="2" t="s">
        <v>414</v>
      </c>
      <c r="B83" s="2">
        <v>445</v>
      </c>
      <c r="C83" s="2">
        <v>64</v>
      </c>
      <c r="D83" s="2">
        <v>381</v>
      </c>
      <c r="E83" s="2">
        <v>64</v>
      </c>
      <c r="F83" s="2">
        <v>381</v>
      </c>
      <c r="G83" s="2" t="s">
        <v>134</v>
      </c>
      <c r="H83" s="2" t="s">
        <v>64</v>
      </c>
      <c r="I83" s="4">
        <v>-0.218</v>
      </c>
      <c r="J83" s="2">
        <f>B83/(C83*D83)+I83^2/(2*B83)</f>
        <v>1.8303069668819488E-2</v>
      </c>
      <c r="K83" s="2">
        <v>0.1003778873416311</v>
      </c>
      <c r="L83" s="2" t="s">
        <v>308</v>
      </c>
      <c r="M83" s="2"/>
      <c r="N83" s="2"/>
      <c r="O83" s="2"/>
      <c r="P83" s="2"/>
      <c r="Q83" s="2"/>
      <c r="R83" s="2"/>
      <c r="S83" s="2"/>
      <c r="T83" s="2"/>
      <c r="U83" s="2"/>
      <c r="V83" s="2"/>
      <c r="W83" s="2"/>
      <c r="X83" s="2"/>
      <c r="Y83" s="2"/>
      <c r="Z83" s="2"/>
      <c r="AA83" s="2"/>
      <c r="AB83" s="2"/>
      <c r="AC83" s="2"/>
      <c r="AD83" s="2"/>
      <c r="AE83" s="2"/>
      <c r="AF83" s="2"/>
    </row>
    <row r="84" spans="1:32" ht="15.75" customHeight="1" x14ac:dyDescent="0.2">
      <c r="A84" s="6" t="s">
        <v>419</v>
      </c>
      <c r="B84" s="2">
        <v>23</v>
      </c>
      <c r="C84" s="2">
        <v>6</v>
      </c>
      <c r="D84" s="2">
        <v>17</v>
      </c>
      <c r="E84" s="2">
        <v>6</v>
      </c>
      <c r="F84" s="2">
        <v>17</v>
      </c>
      <c r="G84" s="2" t="s">
        <v>66</v>
      </c>
      <c r="H84" s="2" t="s">
        <v>64</v>
      </c>
      <c r="I84" s="2">
        <v>-2.7E-2</v>
      </c>
      <c r="J84" s="2">
        <v>0.22550600000000001</v>
      </c>
      <c r="K84" s="2">
        <v>0.69906860000000004</v>
      </c>
      <c r="L84" s="2" t="s">
        <v>308</v>
      </c>
      <c r="M84" s="2"/>
      <c r="N84" s="2"/>
      <c r="O84" s="2"/>
      <c r="P84" s="2"/>
      <c r="Q84" s="2"/>
      <c r="R84" s="2"/>
      <c r="S84" s="2"/>
      <c r="T84" s="2"/>
      <c r="U84" s="2"/>
      <c r="V84" s="2"/>
      <c r="W84" s="2"/>
      <c r="X84" s="2"/>
      <c r="Y84" s="2"/>
      <c r="Z84" s="2"/>
      <c r="AA84" s="2"/>
      <c r="AB84" s="2"/>
      <c r="AC84" s="2"/>
      <c r="AD84" s="2"/>
      <c r="AE84" s="2"/>
      <c r="AF84" s="2"/>
    </row>
    <row r="85" spans="1:32"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spans="1:32"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spans="1:32"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spans="1:32"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spans="1:32"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spans="1:32"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spans="1:32"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spans="1:32"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spans="1:32"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spans="1:32"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spans="1:32"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spans="1:32"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spans="1:32"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spans="1:32"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spans="1:32"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spans="1:32"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row>
    <row r="439" spans="1:32"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spans="1:32"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spans="1:32"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spans="1:32"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spans="1:32"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spans="1:32"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spans="1:32"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spans="1:32"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row>
    <row r="447" spans="1:32"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spans="1:32"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spans="1:32"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spans="1:32"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row>
    <row r="451" spans="1:32"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spans="1:32"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spans="1:32"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spans="1:32"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spans="1:32"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spans="1:32"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spans="1:32"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spans="1:32"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row>
    <row r="459" spans="1:32"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row>
    <row r="460" spans="1:32"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row>
    <row r="461" spans="1:32"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row>
    <row r="462" spans="1:32"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row>
    <row r="463" spans="1:32"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row>
    <row r="464" spans="1:32"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row>
    <row r="465" spans="1:32"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row>
    <row r="466" spans="1:32"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row>
    <row r="467" spans="1:32"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row>
    <row r="468" spans="1:32"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row>
    <row r="469" spans="1:32"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row>
    <row r="470" spans="1:32"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row>
    <row r="471" spans="1:32"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row>
    <row r="472" spans="1:32"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row>
    <row r="473" spans="1:32"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row>
    <row r="474" spans="1:32"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row>
    <row r="475" spans="1:32"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row>
    <row r="476" spans="1:32"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row>
    <row r="477" spans="1:32"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row>
    <row r="478" spans="1:32"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row>
    <row r="479" spans="1:32"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row>
    <row r="480" spans="1:32"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row>
    <row r="481" spans="1:32"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row>
    <row r="482" spans="1:32"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row>
    <row r="483" spans="1:32"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row>
    <row r="484" spans="1:32"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spans="1:32"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row>
    <row r="486" spans="1:32"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spans="1:32"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row>
    <row r="488" spans="1:32"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spans="1:32"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row>
    <row r="490" spans="1:32"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row>
    <row r="491" spans="1:32"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row>
    <row r="492" spans="1:32"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row>
    <row r="493" spans="1:32"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row>
    <row r="494" spans="1:32"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row>
    <row r="495" spans="1:32"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row>
    <row r="496" spans="1:32"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row>
    <row r="497" spans="1:32"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row>
    <row r="498" spans="1:32"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row>
    <row r="499" spans="1:32"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row>
    <row r="500" spans="1:32"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row>
    <row r="501" spans="1:32"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row>
    <row r="502" spans="1:32"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row>
    <row r="503" spans="1:32"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row>
    <row r="504" spans="1:32"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spans="1:32"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row r="506" spans="1:32"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row>
    <row r="507" spans="1:32"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row>
    <row r="508" spans="1:32"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row>
    <row r="509" spans="1:32"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row>
    <row r="510" spans="1:32"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row>
    <row r="511" spans="1:32"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row>
    <row r="512" spans="1:32"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row>
    <row r="513" spans="1:32"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row>
    <row r="514" spans="1:32"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row>
    <row r="515" spans="1:32"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row>
    <row r="516" spans="1:32"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row>
    <row r="517" spans="1:32"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row>
    <row r="518" spans="1:32"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row>
    <row r="519" spans="1:32"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row>
    <row r="520" spans="1:32"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row>
    <row r="521" spans="1:32"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row>
    <row r="522" spans="1:32"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row>
    <row r="523" spans="1:32"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row>
    <row r="524" spans="1:32"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row>
    <row r="525" spans="1:32"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row>
    <row r="526" spans="1:32"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row>
    <row r="527" spans="1:32"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row>
    <row r="528" spans="1:32"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row>
    <row r="529" spans="1:32"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row>
    <row r="530" spans="1:32"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row>
    <row r="531" spans="1:32"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row>
    <row r="532" spans="1:32"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row>
    <row r="533" spans="1:32"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row>
    <row r="534" spans="1:32"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row>
    <row r="535" spans="1:32"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row>
    <row r="536" spans="1:32"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row>
    <row r="537" spans="1:32"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row>
    <row r="538" spans="1:32"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row>
    <row r="540" spans="1:32"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row r="542" spans="1:32"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row>
    <row r="543" spans="1:32"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row>
    <row r="544" spans="1:32"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row>
    <row r="545" spans="1:32"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row>
    <row r="546" spans="1:32"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row>
    <row r="547" spans="1:32"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row>
    <row r="548" spans="1:32"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row>
    <row r="549" spans="1:32"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row>
    <row r="550" spans="1:32"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row>
    <row r="551" spans="1:32"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row>
    <row r="552" spans="1:32"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row>
    <row r="553" spans="1:32"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row>
    <row r="554" spans="1:32"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row>
    <row r="555" spans="1:32"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row>
    <row r="556" spans="1:32"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row>
    <row r="557" spans="1:32"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row>
    <row r="558" spans="1:32"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row>
    <row r="559" spans="1:32"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row>
    <row r="560" spans="1:32"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row>
    <row r="561" spans="1:32"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row>
    <row r="562" spans="1:32"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row>
    <row r="563" spans="1:32"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row>
    <row r="564" spans="1:32"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row>
    <row r="565" spans="1:32"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row>
    <row r="566" spans="1:32"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row>
    <row r="567" spans="1:32"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row>
    <row r="568" spans="1:32"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row>
    <row r="569" spans="1:32"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row>
    <row r="570" spans="1:32"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row>
    <row r="571" spans="1:32"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row>
    <row r="572" spans="1:32"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row>
    <row r="573" spans="1:32"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row>
    <row r="574" spans="1:32"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row>
    <row r="575" spans="1:32"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row>
    <row r="576" spans="1:32"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row>
    <row r="577" spans="1:32"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row>
    <row r="578" spans="1:32"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row>
    <row r="579" spans="1:32"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row>
    <row r="580" spans="1:32"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row>
    <row r="581" spans="1:32"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row>
    <row r="582" spans="1:32"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row>
    <row r="583" spans="1:32"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row>
    <row r="584" spans="1:32"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row>
    <row r="585" spans="1:32"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row>
    <row r="586" spans="1:32"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row>
    <row r="587" spans="1:32"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row>
    <row r="588" spans="1:32"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row>
    <row r="589" spans="1:32"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row>
    <row r="590" spans="1:32"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row>
    <row r="591" spans="1:32"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row>
    <row r="592" spans="1:32"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row>
    <row r="593" spans="1:32"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row>
    <row r="594" spans="1:32"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row>
    <row r="595" spans="1:32"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row>
    <row r="596" spans="1:32"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row>
    <row r="597" spans="1:32"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row>
    <row r="598" spans="1:32"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row>
    <row r="599" spans="1:32"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row>
    <row r="600" spans="1:32"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row>
    <row r="601" spans="1:32"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row>
    <row r="602" spans="1:32"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row>
    <row r="603" spans="1:32"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row>
    <row r="604" spans="1:32"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row>
    <row r="605" spans="1:32"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row>
    <row r="606" spans="1:32"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row>
    <row r="607" spans="1:32"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row>
    <row r="608" spans="1:32"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row>
    <row r="609" spans="1:32"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row>
    <row r="610" spans="1:32"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row>
    <row r="611" spans="1:32"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row>
    <row r="612" spans="1:32"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row>
    <row r="613" spans="1:32"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row>
    <row r="614" spans="1:32"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row>
    <row r="615" spans="1:32"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row>
    <row r="616" spans="1:32"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row>
    <row r="617" spans="1:32"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row>
    <row r="618" spans="1:32"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row>
    <row r="619" spans="1:32"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row>
    <row r="620" spans="1:32"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row>
    <row r="621" spans="1:32"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row>
    <row r="622" spans="1:32"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row>
    <row r="623" spans="1:32"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row>
    <row r="624" spans="1:32"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row>
    <row r="625" spans="1:32"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row>
    <row r="626" spans="1:32"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row>
    <row r="627" spans="1:32"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row>
    <row r="628" spans="1:32"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row>
    <row r="629" spans="1:32"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row>
    <row r="630" spans="1:32"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row>
    <row r="631" spans="1:32"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row>
    <row r="632" spans="1:32"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row>
    <row r="633" spans="1:32"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row>
    <row r="634" spans="1:32"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row>
    <row r="635" spans="1:32"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row>
    <row r="636" spans="1:32"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row>
    <row r="637" spans="1:32"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row>
    <row r="638" spans="1:32"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row>
    <row r="639" spans="1:32"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row>
    <row r="640" spans="1:32"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row>
    <row r="641" spans="1:32"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row>
    <row r="642" spans="1:32"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row>
    <row r="643" spans="1:32"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row>
    <row r="644" spans="1:32"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row>
    <row r="645" spans="1:32"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row>
    <row r="646" spans="1:32"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row>
    <row r="647" spans="1:32"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row>
    <row r="648" spans="1:32"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row>
    <row r="649" spans="1:32"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row>
    <row r="650" spans="1:32"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row>
    <row r="651" spans="1:32"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row>
    <row r="652" spans="1:32"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row>
    <row r="653" spans="1:32"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row>
    <row r="654" spans="1:32"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row>
    <row r="655" spans="1:32"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row>
    <row r="656" spans="1:32"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row>
    <row r="657" spans="1:32"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row>
    <row r="658" spans="1:32"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row>
    <row r="659" spans="1:32"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row>
    <row r="660" spans="1:32"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row>
    <row r="661" spans="1:32"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row>
    <row r="662" spans="1:32"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row>
    <row r="663" spans="1:32"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row>
    <row r="664" spans="1:32"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row>
    <row r="665" spans="1:32"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row>
    <row r="666" spans="1:32"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row>
    <row r="667" spans="1:32"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row>
    <row r="668" spans="1:32"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row>
    <row r="669" spans="1:32"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row>
    <row r="670" spans="1:32"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row>
    <row r="671" spans="1:32"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row>
    <row r="672" spans="1:32"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row>
    <row r="673" spans="1:32"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row>
    <row r="674" spans="1:32"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row>
    <row r="675" spans="1:32"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row>
    <row r="676" spans="1:32"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row>
    <row r="677" spans="1:32"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row>
    <row r="678" spans="1:32"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row>
    <row r="679" spans="1:32"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row>
    <row r="680" spans="1:32"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row>
    <row r="681" spans="1:32"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row>
    <row r="682" spans="1:32"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row>
    <row r="683" spans="1:32"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row>
    <row r="684" spans="1:32"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row>
    <row r="685" spans="1:32"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row>
    <row r="686" spans="1:32"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row>
    <row r="687" spans="1:32"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row>
    <row r="688" spans="1:32"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row>
    <row r="689" spans="1:32"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row>
    <row r="690" spans="1:32"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row>
    <row r="691" spans="1:32"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row>
    <row r="692" spans="1:32"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row>
    <row r="693" spans="1:32"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row>
    <row r="694" spans="1:32"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row>
    <row r="695" spans="1:32"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row>
    <row r="696" spans="1:32"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row>
    <row r="697" spans="1:32"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row>
    <row r="698" spans="1:32"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row>
    <row r="699" spans="1:32"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row>
    <row r="700" spans="1:32"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row>
    <row r="701" spans="1:32"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row>
    <row r="702" spans="1:32"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row>
    <row r="703" spans="1:32"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row>
    <row r="704" spans="1:32"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row>
    <row r="705" spans="1:32"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row>
    <row r="706" spans="1:32"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row>
    <row r="707" spans="1:32"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row>
    <row r="708" spans="1:32"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row>
    <row r="709" spans="1:32"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row>
    <row r="710" spans="1:32"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row>
    <row r="711" spans="1:32"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row>
    <row r="712" spans="1:32"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row>
    <row r="713" spans="1:32"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row>
    <row r="714" spans="1:32"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row>
    <row r="715" spans="1:32"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row>
    <row r="716" spans="1:32"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row>
    <row r="717" spans="1:32"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row>
    <row r="718" spans="1:32"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row>
    <row r="719" spans="1:32"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row>
    <row r="720" spans="1:32"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row>
    <row r="721" spans="1:32"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row>
    <row r="722" spans="1:32"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row>
    <row r="723" spans="1:32"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row>
    <row r="724" spans="1:32"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row>
    <row r="725" spans="1:32"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row>
    <row r="726" spans="1:32"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row>
    <row r="727" spans="1:32"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row>
    <row r="728" spans="1:32"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row>
    <row r="729" spans="1:32"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row>
    <row r="730" spans="1:32"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row>
    <row r="731" spans="1:32"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row>
    <row r="732" spans="1:32"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row>
    <row r="733" spans="1:32"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row>
    <row r="734" spans="1:32"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row>
    <row r="735" spans="1:32"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row>
    <row r="736" spans="1:32"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row>
    <row r="737" spans="1:32"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row>
    <row r="738" spans="1:32"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row>
    <row r="739" spans="1:32"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row>
    <row r="740" spans="1:32"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row>
    <row r="741" spans="1:32"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row>
    <row r="742" spans="1:32"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row>
    <row r="743" spans="1:32"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row>
    <row r="744" spans="1:32"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row>
    <row r="745" spans="1:32"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row>
    <row r="746" spans="1:32"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row>
    <row r="747" spans="1:32"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row>
    <row r="748" spans="1:32"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row>
    <row r="749" spans="1:32"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row>
    <row r="750" spans="1:32"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row>
    <row r="751" spans="1:32"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row>
    <row r="752" spans="1:32"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row>
    <row r="753" spans="1:32"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row>
    <row r="754" spans="1:32"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row>
    <row r="755" spans="1:32"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row>
    <row r="756" spans="1:32"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row>
    <row r="757" spans="1:32"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row>
    <row r="758" spans="1:32"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row>
    <row r="759" spans="1:32"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row>
    <row r="760" spans="1:32"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row>
    <row r="761" spans="1:32"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row>
    <row r="762" spans="1:32"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row>
    <row r="763" spans="1:32"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row>
    <row r="764" spans="1:32"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row>
    <row r="765" spans="1:32"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row>
    <row r="766" spans="1:32"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row>
    <row r="767" spans="1:32"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row>
    <row r="768" spans="1:32"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row>
    <row r="769" spans="1:32"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row>
    <row r="770" spans="1:32"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row>
    <row r="771" spans="1:32"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row>
    <row r="772" spans="1:32"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row>
    <row r="773" spans="1:32"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row>
    <row r="774" spans="1:32"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row>
    <row r="775" spans="1:32"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row>
    <row r="776" spans="1:32"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row>
    <row r="777" spans="1:32"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row>
    <row r="778" spans="1:32"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row>
    <row r="779" spans="1:32"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row>
    <row r="780" spans="1:32"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row>
    <row r="781" spans="1:32"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row>
    <row r="782" spans="1:32"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row>
    <row r="783" spans="1:32"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row>
    <row r="784" spans="1:32"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row>
    <row r="785" spans="1:32"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row>
    <row r="786" spans="1:32"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row>
    <row r="787" spans="1:32"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row>
    <row r="788" spans="1:32"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row>
    <row r="789" spans="1:32"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row>
    <row r="790" spans="1:32"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row>
    <row r="791" spans="1:32"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row>
    <row r="792" spans="1:32"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row>
    <row r="793" spans="1:32"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row>
    <row r="794" spans="1:32"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row>
    <row r="795" spans="1:32"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row>
    <row r="796" spans="1:32"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row>
    <row r="797" spans="1:32"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row>
    <row r="798" spans="1:32"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row>
    <row r="799" spans="1:32"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row>
    <row r="800" spans="1:32"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row>
    <row r="801" spans="1:32"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row>
    <row r="802" spans="1:32"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row>
    <row r="803" spans="1:32"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row>
    <row r="804" spans="1:32"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row>
    <row r="805" spans="1:32"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row>
    <row r="806" spans="1:32"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row>
    <row r="807" spans="1:32"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row>
    <row r="808" spans="1:32"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row>
    <row r="809" spans="1:32"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row>
    <row r="810" spans="1:32"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row>
    <row r="811" spans="1:32"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row>
    <row r="812" spans="1:32"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row>
    <row r="813" spans="1:32"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row>
    <row r="814" spans="1:32"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row>
    <row r="815" spans="1:32"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row>
    <row r="816" spans="1:32"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row>
    <row r="817" spans="1:32"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row>
    <row r="818" spans="1:32"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row>
    <row r="819" spans="1:32"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row>
    <row r="820" spans="1:32"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row>
    <row r="821" spans="1:32"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row>
    <row r="822" spans="1:32"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row>
    <row r="823" spans="1:32"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row>
    <row r="824" spans="1:32"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row>
    <row r="825" spans="1:32"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row>
    <row r="826" spans="1:32"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row>
    <row r="827" spans="1:32"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row>
    <row r="828" spans="1:32"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row>
    <row r="829" spans="1:32"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row>
    <row r="830" spans="1:32"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row>
    <row r="831" spans="1:32"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row>
    <row r="832" spans="1:32"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row>
    <row r="833" spans="1:32"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row>
    <row r="834" spans="1:32"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row>
    <row r="835" spans="1:32"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row>
    <row r="836" spans="1:32"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row>
    <row r="837" spans="1:32"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row>
    <row r="838" spans="1:32"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row>
    <row r="839" spans="1:32"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row>
    <row r="840" spans="1:32"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row>
    <row r="841" spans="1:32"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row>
    <row r="842" spans="1:32"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row>
    <row r="843" spans="1:32"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row>
    <row r="844" spans="1:32"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row>
    <row r="845" spans="1:32"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row>
    <row r="846" spans="1:32"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row>
    <row r="847" spans="1:32"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row>
    <row r="848" spans="1:32"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row>
    <row r="849" spans="1:32"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row>
    <row r="850" spans="1:32"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row>
    <row r="851" spans="1:32"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row>
    <row r="852" spans="1:32"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row>
    <row r="853" spans="1:32"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row>
    <row r="854" spans="1:32"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row>
    <row r="855" spans="1:32"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row>
    <row r="856" spans="1:32"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row>
    <row r="857" spans="1:32"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row>
    <row r="858" spans="1:32"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row>
    <row r="859" spans="1:32"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row>
    <row r="860" spans="1:32"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row>
    <row r="861" spans="1:32"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row>
    <row r="862" spans="1:32"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row>
    <row r="863" spans="1:32"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row>
    <row r="864" spans="1:32"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row>
    <row r="865" spans="1:32"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row>
    <row r="866" spans="1:32"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row>
    <row r="867" spans="1:32"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row>
    <row r="868" spans="1:32"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row>
    <row r="869" spans="1:32"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row>
    <row r="870" spans="1:32"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row>
    <row r="871" spans="1:32"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row>
    <row r="872" spans="1:32"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row>
    <row r="873" spans="1:32"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row>
    <row r="874" spans="1:32"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row>
    <row r="875" spans="1:32"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row>
    <row r="876" spans="1:32"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row>
    <row r="877" spans="1:32"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row>
    <row r="878" spans="1:32"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row>
    <row r="879" spans="1:32"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row>
    <row r="880" spans="1:32"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row>
    <row r="881" spans="1:32"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row>
    <row r="882" spans="1:32"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row>
    <row r="883" spans="1:32"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row>
    <row r="884" spans="1:32"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row>
    <row r="885" spans="1:32"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row>
    <row r="886" spans="1:32"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row>
    <row r="887" spans="1:32"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row>
    <row r="888" spans="1:32"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row>
    <row r="889" spans="1:32"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row>
    <row r="890" spans="1:32"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row>
    <row r="891" spans="1:32"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row>
    <row r="892" spans="1:32"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row>
    <row r="893" spans="1:32"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row>
    <row r="894" spans="1:32"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row>
    <row r="895" spans="1:32"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row>
    <row r="896" spans="1:32"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row>
    <row r="897" spans="1:32"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row>
    <row r="898" spans="1:32"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row>
    <row r="899" spans="1:32"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row>
    <row r="900" spans="1:32"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row>
    <row r="901" spans="1:32"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row>
    <row r="902" spans="1:32"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row>
    <row r="903" spans="1:32"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row>
    <row r="904" spans="1:32"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row>
    <row r="905" spans="1:32"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row>
    <row r="906" spans="1:32"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row>
    <row r="907" spans="1:32"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row>
    <row r="908" spans="1:32"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row>
    <row r="909" spans="1:32"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row>
    <row r="910" spans="1:32"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row>
    <row r="911" spans="1:32"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row>
    <row r="912" spans="1:32"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row>
    <row r="913" spans="1:32"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row>
    <row r="914" spans="1:32"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row>
    <row r="915" spans="1:32"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row>
    <row r="916" spans="1:32"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row>
    <row r="917" spans="1:32"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row>
    <row r="918" spans="1:32"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row>
    <row r="919" spans="1:32"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row>
    <row r="920" spans="1:32"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row>
    <row r="921" spans="1:32"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row>
    <row r="922" spans="1:32"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row>
    <row r="923" spans="1:32"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row>
    <row r="924" spans="1:32"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row>
    <row r="925" spans="1:32"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row>
    <row r="926" spans="1:32"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row>
    <row r="927" spans="1:32"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row>
    <row r="928" spans="1:32"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row>
    <row r="929" spans="1:32"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row>
    <row r="930" spans="1:32"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row>
    <row r="931" spans="1:32"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row>
    <row r="932" spans="1:32"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row>
    <row r="933" spans="1:32"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row>
    <row r="934" spans="1:32"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row>
    <row r="935" spans="1:32"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row>
    <row r="936" spans="1:32"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row>
    <row r="937" spans="1:32"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row>
    <row r="938" spans="1:32"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row>
    <row r="939" spans="1:32"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row>
    <row r="940" spans="1:32"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row>
    <row r="941" spans="1:32"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row>
    <row r="942" spans="1:32"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row>
    <row r="943" spans="1:32"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row>
    <row r="944" spans="1:32"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row>
    <row r="945" spans="1:32"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row>
    <row r="946" spans="1:32"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E937"/>
  <sheetViews>
    <sheetView workbookViewId="0">
      <pane xSplit="1" ySplit="1" topLeftCell="B2" activePane="bottomRight" state="frozen"/>
      <selection pane="topRight" activeCell="B1" sqref="B1"/>
      <selection pane="bottomLeft" activeCell="A2" sqref="A2"/>
      <selection pane="bottomRight" activeCell="A53" sqref="A53"/>
    </sheetView>
  </sheetViews>
  <sheetFormatPr baseColWidth="10" defaultColWidth="11.28515625" defaultRowHeight="15" customHeight="1" x14ac:dyDescent="0.2"/>
  <cols>
    <col min="1" max="1" width="43.28515625" style="1" customWidth="1"/>
    <col min="2" max="5" width="10.7109375" style="1" customWidth="1"/>
    <col min="6" max="6" width="11.7109375" style="1" customWidth="1"/>
    <col min="7" max="7" width="13.140625" style="1" customWidth="1"/>
    <col min="8" max="9" width="10.7109375" style="1" customWidth="1"/>
    <col min="10" max="10" width="16.42578125" style="1" customWidth="1"/>
    <col min="11" max="31" width="10.7109375" style="1" customWidth="1"/>
    <col min="32" max="16384" width="11.28515625" style="1"/>
  </cols>
  <sheetData>
    <row r="1" spans="1:31" s="16" customFormat="1" ht="15.75" customHeight="1" x14ac:dyDescent="0.2">
      <c r="A1" s="11" t="s">
        <v>0</v>
      </c>
      <c r="B1" s="12" t="s">
        <v>1</v>
      </c>
      <c r="C1" s="11" t="s">
        <v>468</v>
      </c>
      <c r="D1" s="11" t="s">
        <v>469</v>
      </c>
      <c r="E1" s="11" t="s">
        <v>470</v>
      </c>
      <c r="F1" s="11" t="s">
        <v>471</v>
      </c>
      <c r="G1" s="11" t="s">
        <v>16</v>
      </c>
      <c r="H1" s="11" t="s">
        <v>472</v>
      </c>
      <c r="I1" s="11" t="s">
        <v>25</v>
      </c>
      <c r="J1" s="11" t="s">
        <v>26</v>
      </c>
      <c r="K1" s="13" t="s">
        <v>458</v>
      </c>
      <c r="L1" s="15"/>
      <c r="M1" s="15"/>
      <c r="N1" s="15"/>
      <c r="O1" s="15"/>
      <c r="P1" s="15"/>
      <c r="Q1" s="15"/>
      <c r="R1" s="15"/>
      <c r="S1" s="15"/>
      <c r="T1" s="15"/>
      <c r="U1" s="15"/>
      <c r="V1" s="15"/>
      <c r="W1" s="15"/>
      <c r="X1" s="15"/>
      <c r="Y1" s="15"/>
      <c r="Z1" s="15"/>
      <c r="AA1" s="15"/>
      <c r="AB1" s="15"/>
      <c r="AC1" s="15"/>
      <c r="AD1" s="15"/>
      <c r="AE1" s="15"/>
    </row>
    <row r="2" spans="1:31" ht="15.75" customHeight="1" x14ac:dyDescent="0.2">
      <c r="A2" s="2" t="s">
        <v>52</v>
      </c>
      <c r="B2" s="2">
        <v>112</v>
      </c>
      <c r="C2" s="2">
        <v>48</v>
      </c>
      <c r="D2" s="2">
        <v>64</v>
      </c>
      <c r="E2" s="2">
        <v>48</v>
      </c>
      <c r="F2" s="2">
        <v>64</v>
      </c>
      <c r="G2" s="2" t="s">
        <v>62</v>
      </c>
      <c r="H2" s="2">
        <v>0.1144</v>
      </c>
      <c r="I2" s="2">
        <v>3.6499999999999998E-2</v>
      </c>
      <c r="J2" s="2">
        <v>3.6499999999999998E-2</v>
      </c>
      <c r="K2" s="2" t="s">
        <v>308</v>
      </c>
      <c r="L2" s="2"/>
      <c r="M2" s="2"/>
      <c r="N2" s="2"/>
      <c r="O2" s="2"/>
      <c r="P2" s="2"/>
      <c r="Q2" s="2"/>
      <c r="R2" s="2"/>
      <c r="S2" s="2"/>
      <c r="T2" s="2"/>
      <c r="U2" s="2"/>
      <c r="V2" s="2"/>
      <c r="W2" s="2"/>
      <c r="X2" s="2"/>
      <c r="Y2" s="2"/>
      <c r="Z2" s="2"/>
      <c r="AA2" s="2"/>
      <c r="AB2" s="2"/>
      <c r="AC2" s="2"/>
      <c r="AD2" s="2"/>
      <c r="AE2" s="2"/>
    </row>
    <row r="3" spans="1:31" ht="15.75" customHeight="1" x14ac:dyDescent="0.2">
      <c r="A3" s="2" t="s">
        <v>75</v>
      </c>
      <c r="B3" s="2">
        <v>28</v>
      </c>
      <c r="C3" s="2">
        <v>16</v>
      </c>
      <c r="D3" s="2">
        <v>12</v>
      </c>
      <c r="E3" s="2">
        <v>16</v>
      </c>
      <c r="F3" s="2">
        <v>12</v>
      </c>
      <c r="G3" s="2" t="s">
        <v>62</v>
      </c>
      <c r="H3" s="2">
        <v>0.85540000000000005</v>
      </c>
      <c r="I3" s="2">
        <v>0.15890000000000001</v>
      </c>
      <c r="J3" s="2">
        <v>0.15890000000000001</v>
      </c>
      <c r="K3" s="2" t="s">
        <v>308</v>
      </c>
      <c r="L3" s="2"/>
      <c r="M3" s="2"/>
      <c r="N3" s="2"/>
      <c r="O3" s="2"/>
      <c r="P3" s="2"/>
      <c r="Q3" s="2"/>
      <c r="R3" s="2"/>
      <c r="S3" s="2"/>
      <c r="T3" s="2"/>
      <c r="U3" s="2"/>
      <c r="V3" s="2"/>
      <c r="W3" s="2"/>
      <c r="X3" s="2"/>
      <c r="Y3" s="2"/>
      <c r="Z3" s="2"/>
      <c r="AA3" s="2"/>
      <c r="AB3" s="2"/>
      <c r="AC3" s="2"/>
      <c r="AD3" s="2"/>
      <c r="AE3" s="2"/>
    </row>
    <row r="4" spans="1:31" ht="15.75" customHeight="1" x14ac:dyDescent="0.2">
      <c r="A4" s="2" t="s">
        <v>90</v>
      </c>
      <c r="B4" s="2">
        <v>23</v>
      </c>
      <c r="C4" s="2">
        <v>12</v>
      </c>
      <c r="D4" s="2">
        <v>11</v>
      </c>
      <c r="E4" s="2">
        <v>12</v>
      </c>
      <c r="F4" s="2">
        <v>11</v>
      </c>
      <c r="G4" s="2" t="s">
        <v>62</v>
      </c>
      <c r="H4" s="2">
        <v>0.73470000000000002</v>
      </c>
      <c r="I4" s="2">
        <v>0.186</v>
      </c>
      <c r="J4" s="2">
        <v>0.186</v>
      </c>
      <c r="K4" s="2" t="s">
        <v>308</v>
      </c>
      <c r="L4" s="2"/>
      <c r="M4" s="2"/>
      <c r="N4" s="2"/>
      <c r="O4" s="2"/>
      <c r="P4" s="2"/>
      <c r="Q4" s="2"/>
      <c r="R4" s="2"/>
      <c r="S4" s="2"/>
      <c r="T4" s="2"/>
      <c r="U4" s="2"/>
      <c r="V4" s="2"/>
      <c r="W4" s="2"/>
      <c r="X4" s="2"/>
      <c r="Y4" s="2"/>
      <c r="Z4" s="2"/>
      <c r="AA4" s="2"/>
      <c r="AB4" s="2"/>
      <c r="AC4" s="2"/>
      <c r="AD4" s="2"/>
      <c r="AE4" s="2"/>
    </row>
    <row r="5" spans="1:31" ht="15.75" customHeight="1" x14ac:dyDescent="0.2">
      <c r="A5" s="2" t="s">
        <v>91</v>
      </c>
      <c r="B5" s="2">
        <v>42</v>
      </c>
      <c r="C5" s="2">
        <v>24</v>
      </c>
      <c r="D5" s="2">
        <v>18</v>
      </c>
      <c r="E5" s="2">
        <v>24</v>
      </c>
      <c r="F5" s="2">
        <v>18</v>
      </c>
      <c r="G5" s="2" t="s">
        <v>62</v>
      </c>
      <c r="H5" s="4">
        <v>0.41220000000000001</v>
      </c>
      <c r="I5" s="2">
        <f>B5/(C5*D5)+H5^2/(2*B5)</f>
        <v>9.9244946507936513E-2</v>
      </c>
      <c r="J5" s="2">
        <v>0.49622473254999999</v>
      </c>
      <c r="K5" s="2"/>
      <c r="L5" s="2"/>
      <c r="M5" s="2"/>
      <c r="N5" s="2"/>
      <c r="O5" s="2"/>
      <c r="P5" s="2"/>
      <c r="Q5" s="2"/>
      <c r="R5" s="2"/>
      <c r="S5" s="2"/>
      <c r="T5" s="2"/>
      <c r="U5" s="2"/>
      <c r="V5" s="2"/>
      <c r="W5" s="2"/>
      <c r="X5" s="2"/>
      <c r="Y5" s="2"/>
      <c r="Z5" s="2"/>
      <c r="AA5" s="2"/>
      <c r="AB5" s="2"/>
      <c r="AC5" s="2"/>
      <c r="AD5" s="2"/>
      <c r="AE5" s="2"/>
    </row>
    <row r="6" spans="1:31" ht="15.75" customHeight="1" x14ac:dyDescent="0.2">
      <c r="A6" s="2" t="s">
        <v>438</v>
      </c>
      <c r="B6" s="2">
        <v>227.33333300000001</v>
      </c>
      <c r="C6" s="2">
        <v>86.333333300000007</v>
      </c>
      <c r="D6" s="2">
        <v>141</v>
      </c>
      <c r="E6" s="2">
        <v>96.401579472679742</v>
      </c>
      <c r="F6" s="2">
        <v>157.44350624302524</v>
      </c>
      <c r="G6" s="2" t="s">
        <v>108</v>
      </c>
      <c r="H6" s="2">
        <v>0.32437742000000003</v>
      </c>
      <c r="I6" s="2">
        <f>(E6+F6)/(E6*F6)+H6^2/(2*(E6+F6))</f>
        <v>1.69320123751747E-2</v>
      </c>
      <c r="J6" s="2">
        <v>0.27015966411945413</v>
      </c>
      <c r="K6" s="2"/>
      <c r="L6" s="2"/>
      <c r="M6" s="2"/>
      <c r="N6" s="2"/>
      <c r="O6" s="2"/>
      <c r="P6" s="2"/>
      <c r="Q6" s="2"/>
      <c r="R6" s="2"/>
      <c r="S6" s="2"/>
      <c r="T6" s="2"/>
      <c r="U6" s="2"/>
      <c r="V6" s="2"/>
      <c r="W6" s="2"/>
      <c r="X6" s="2"/>
      <c r="Y6" s="2"/>
      <c r="Z6" s="2"/>
      <c r="AA6" s="2"/>
      <c r="AB6" s="2"/>
      <c r="AC6" s="2"/>
      <c r="AD6" s="2"/>
      <c r="AE6" s="2"/>
    </row>
    <row r="7" spans="1:31" ht="15.75" customHeight="1" x14ac:dyDescent="0.2">
      <c r="A7" s="2" t="s">
        <v>114</v>
      </c>
      <c r="B7" s="2">
        <v>198</v>
      </c>
      <c r="C7" s="2">
        <f>B7/2</f>
        <v>99</v>
      </c>
      <c r="D7" s="2">
        <v>99</v>
      </c>
      <c r="E7" s="2">
        <v>99</v>
      </c>
      <c r="F7" s="2">
        <v>99</v>
      </c>
      <c r="G7" s="2" t="s">
        <v>108</v>
      </c>
      <c r="H7" s="2">
        <v>-0.19500000000000001</v>
      </c>
      <c r="I7" s="2">
        <v>2.0299999999999999E-2</v>
      </c>
      <c r="J7" s="2">
        <v>2.0299999999999999E-2</v>
      </c>
      <c r="K7" s="2" t="s">
        <v>308</v>
      </c>
      <c r="L7" s="2"/>
      <c r="M7" s="2"/>
      <c r="N7" s="2"/>
      <c r="O7" s="2"/>
      <c r="P7" s="2"/>
      <c r="Q7" s="2"/>
      <c r="R7" s="2"/>
      <c r="S7" s="2"/>
      <c r="T7" s="2"/>
      <c r="U7" s="2"/>
      <c r="V7" s="2"/>
      <c r="W7" s="2"/>
      <c r="X7" s="2"/>
      <c r="Y7" s="2"/>
      <c r="Z7" s="2"/>
      <c r="AA7" s="2"/>
      <c r="AB7" s="2"/>
      <c r="AC7" s="2"/>
      <c r="AD7" s="2"/>
      <c r="AE7" s="2"/>
    </row>
    <row r="8" spans="1:31" ht="15.75" customHeight="1" x14ac:dyDescent="0.2">
      <c r="A8" s="2" t="s">
        <v>120</v>
      </c>
      <c r="B8" s="2">
        <v>400</v>
      </c>
      <c r="C8" s="2">
        <v>200</v>
      </c>
      <c r="D8" s="2">
        <v>200</v>
      </c>
      <c r="E8" s="2">
        <v>200</v>
      </c>
      <c r="F8" s="2">
        <v>200</v>
      </c>
      <c r="G8" s="2" t="s">
        <v>108</v>
      </c>
      <c r="H8" s="2">
        <v>-0.1216</v>
      </c>
      <c r="I8" s="2">
        <v>0.01</v>
      </c>
      <c r="J8" s="2">
        <v>0.01</v>
      </c>
      <c r="K8" s="2" t="s">
        <v>308</v>
      </c>
      <c r="L8" s="2"/>
      <c r="M8" s="2"/>
      <c r="N8" s="2"/>
      <c r="O8" s="2"/>
      <c r="P8" s="2"/>
      <c r="Q8" s="2"/>
      <c r="R8" s="2"/>
      <c r="S8" s="2"/>
      <c r="T8" s="2"/>
      <c r="U8" s="2"/>
      <c r="V8" s="2"/>
      <c r="W8" s="2"/>
      <c r="X8" s="2"/>
      <c r="Y8" s="2"/>
      <c r="Z8" s="2"/>
      <c r="AA8" s="2"/>
      <c r="AB8" s="2"/>
      <c r="AC8" s="2"/>
      <c r="AD8" s="2"/>
      <c r="AE8" s="2"/>
    </row>
    <row r="9" spans="1:31" ht="15.75" customHeight="1" x14ac:dyDescent="0.2">
      <c r="A9" s="2" t="s">
        <v>124</v>
      </c>
      <c r="B9" s="2">
        <v>90</v>
      </c>
      <c r="C9" s="2">
        <v>48</v>
      </c>
      <c r="D9" s="2">
        <v>42</v>
      </c>
      <c r="E9" s="2">
        <v>48</v>
      </c>
      <c r="F9" s="2">
        <v>42</v>
      </c>
      <c r="G9" s="2" t="s">
        <v>62</v>
      </c>
      <c r="H9" s="2">
        <v>0.61909999999999998</v>
      </c>
      <c r="I9" s="2">
        <v>4.6800000000000001E-2</v>
      </c>
      <c r="J9" s="2">
        <v>0.15778285714285714</v>
      </c>
      <c r="K9" s="2" t="s">
        <v>308</v>
      </c>
      <c r="L9" s="2"/>
      <c r="M9" s="2"/>
      <c r="N9" s="2"/>
      <c r="O9" s="2"/>
      <c r="P9" s="2"/>
      <c r="Q9" s="2"/>
      <c r="R9" s="2"/>
      <c r="S9" s="2"/>
      <c r="T9" s="2"/>
      <c r="U9" s="2"/>
      <c r="V9" s="2"/>
      <c r="W9" s="2"/>
      <c r="X9" s="2"/>
      <c r="Y9" s="2"/>
      <c r="Z9" s="2"/>
      <c r="AA9" s="2"/>
      <c r="AB9" s="2"/>
      <c r="AC9" s="2"/>
      <c r="AD9" s="2"/>
      <c r="AE9" s="2"/>
    </row>
    <row r="10" spans="1:31" ht="15.75" customHeight="1" x14ac:dyDescent="0.2">
      <c r="A10" s="6" t="s">
        <v>128</v>
      </c>
      <c r="B10" s="7">
        <v>686</v>
      </c>
      <c r="C10" s="2">
        <v>276</v>
      </c>
      <c r="D10" s="2">
        <v>410</v>
      </c>
      <c r="E10" s="2">
        <v>276</v>
      </c>
      <c r="F10" s="2">
        <v>410</v>
      </c>
      <c r="G10" s="2" t="s">
        <v>108</v>
      </c>
      <c r="H10" s="2">
        <v>0.33</v>
      </c>
      <c r="I10" s="2">
        <v>6.1000000000000004E-3</v>
      </c>
      <c r="J10" s="2">
        <v>2.4806666666666668E-2</v>
      </c>
      <c r="K10" s="2"/>
      <c r="L10" s="2"/>
      <c r="M10" s="2"/>
      <c r="N10" s="2"/>
      <c r="O10" s="2"/>
      <c r="P10" s="2"/>
      <c r="Q10" s="2"/>
      <c r="R10" s="2"/>
      <c r="S10" s="2"/>
      <c r="T10" s="2"/>
      <c r="U10" s="2"/>
      <c r="V10" s="2"/>
      <c r="W10" s="2"/>
      <c r="X10" s="2"/>
      <c r="Y10" s="2"/>
      <c r="Z10" s="2"/>
      <c r="AA10" s="2"/>
      <c r="AB10" s="2"/>
      <c r="AC10" s="2"/>
      <c r="AD10" s="2"/>
      <c r="AE10" s="2"/>
    </row>
    <row r="11" spans="1:31" ht="15.75" customHeight="1" x14ac:dyDescent="0.2">
      <c r="A11" s="2" t="s">
        <v>133</v>
      </c>
      <c r="B11" s="2">
        <v>172</v>
      </c>
      <c r="C11" s="2">
        <v>87</v>
      </c>
      <c r="D11" s="2">
        <v>85</v>
      </c>
      <c r="E11" s="2">
        <v>87</v>
      </c>
      <c r="F11" s="2">
        <v>85</v>
      </c>
      <c r="G11" s="2" t="s">
        <v>62</v>
      </c>
      <c r="H11" s="4">
        <v>-0.16400000000000001</v>
      </c>
      <c r="I11" s="2">
        <f>B11/(C11*D11)+H11^2/(2*B11)</f>
        <v>2.3337144802427788E-2</v>
      </c>
      <c r="J11" s="2">
        <v>2.3337144802427788E-2</v>
      </c>
      <c r="K11" s="2" t="s">
        <v>308</v>
      </c>
      <c r="L11" s="2"/>
      <c r="M11" s="2"/>
      <c r="N11" s="2"/>
      <c r="O11" s="2"/>
      <c r="P11" s="2"/>
      <c r="Q11" s="2"/>
      <c r="R11" s="2"/>
      <c r="S11" s="2"/>
      <c r="T11" s="2"/>
      <c r="U11" s="2"/>
      <c r="V11" s="2"/>
      <c r="W11" s="2"/>
      <c r="X11" s="2"/>
      <c r="Y11" s="2"/>
      <c r="Z11" s="2"/>
      <c r="AA11" s="2"/>
      <c r="AB11" s="2"/>
      <c r="AC11" s="2"/>
      <c r="AD11" s="2"/>
      <c r="AE11" s="2"/>
    </row>
    <row r="12" spans="1:31" ht="15.75" customHeight="1" x14ac:dyDescent="0.2">
      <c r="A12" s="2" t="s">
        <v>137</v>
      </c>
      <c r="B12" s="2">
        <v>4607</v>
      </c>
      <c r="C12" s="2">
        <v>2277</v>
      </c>
      <c r="D12" s="2">
        <v>2330</v>
      </c>
      <c r="E12" s="2">
        <v>2277</v>
      </c>
      <c r="F12" s="2">
        <v>2330</v>
      </c>
      <c r="G12" s="2" t="s">
        <v>62</v>
      </c>
      <c r="H12" s="2">
        <v>5.21E-2</v>
      </c>
      <c r="I12" s="2">
        <v>8.9999999999999993E-3</v>
      </c>
      <c r="J12" s="2">
        <v>8.9999999999999993E-3</v>
      </c>
      <c r="K12" s="2" t="s">
        <v>308</v>
      </c>
      <c r="L12" s="2"/>
      <c r="M12" s="2"/>
      <c r="N12" s="2"/>
      <c r="O12" s="2"/>
      <c r="P12" s="2"/>
      <c r="Q12" s="2"/>
      <c r="R12" s="2"/>
      <c r="S12" s="2"/>
      <c r="T12" s="2"/>
      <c r="U12" s="2"/>
      <c r="V12" s="2"/>
      <c r="W12" s="2"/>
      <c r="X12" s="2"/>
      <c r="Y12" s="2"/>
      <c r="Z12" s="2"/>
      <c r="AA12" s="2"/>
      <c r="AB12" s="2"/>
      <c r="AC12" s="2"/>
      <c r="AD12" s="2"/>
      <c r="AE12" s="2"/>
    </row>
    <row r="13" spans="1:31" ht="15.75" customHeight="1" x14ac:dyDescent="0.2">
      <c r="A13" s="6" t="s">
        <v>143</v>
      </c>
      <c r="B13" s="2">
        <v>67</v>
      </c>
      <c r="C13" s="2">
        <v>33</v>
      </c>
      <c r="D13" s="2">
        <v>34</v>
      </c>
      <c r="E13" s="2">
        <v>33</v>
      </c>
      <c r="F13" s="2">
        <v>34</v>
      </c>
      <c r="G13" s="2" t="s">
        <v>62</v>
      </c>
      <c r="H13" s="2">
        <v>-0.67759999999999998</v>
      </c>
      <c r="I13" s="2">
        <v>6.3100000000000003E-2</v>
      </c>
      <c r="J13" s="2">
        <v>6.3100000000000003E-2</v>
      </c>
      <c r="K13" s="2" t="s">
        <v>308</v>
      </c>
      <c r="L13" s="2"/>
      <c r="M13" s="2"/>
      <c r="N13" s="2"/>
      <c r="O13" s="2"/>
      <c r="P13" s="2"/>
      <c r="Q13" s="2"/>
      <c r="R13" s="2"/>
      <c r="S13" s="2"/>
      <c r="T13" s="2"/>
      <c r="U13" s="2"/>
      <c r="V13" s="2"/>
      <c r="W13" s="2"/>
      <c r="X13" s="2"/>
      <c r="Y13" s="2"/>
      <c r="Z13" s="2"/>
      <c r="AA13" s="2"/>
      <c r="AB13" s="2"/>
      <c r="AC13" s="2"/>
      <c r="AD13" s="2"/>
      <c r="AE13" s="2"/>
    </row>
    <row r="14" spans="1:31" ht="15.75" customHeight="1" x14ac:dyDescent="0.2">
      <c r="A14" s="7" t="s">
        <v>148</v>
      </c>
      <c r="B14" s="2">
        <v>403</v>
      </c>
      <c r="C14" s="2">
        <v>202</v>
      </c>
      <c r="D14" s="2">
        <v>201</v>
      </c>
      <c r="E14" s="2">
        <v>202</v>
      </c>
      <c r="F14" s="2">
        <v>201</v>
      </c>
      <c r="G14" s="2" t="s">
        <v>62</v>
      </c>
      <c r="H14" s="2">
        <v>8.3400000000000002E-2</v>
      </c>
      <c r="I14" s="2">
        <v>9.9000000000000008E-3</v>
      </c>
      <c r="J14" s="2">
        <v>9.9000000000000008E-3</v>
      </c>
      <c r="K14" s="2" t="s">
        <v>308</v>
      </c>
      <c r="L14" s="2"/>
      <c r="M14" s="2"/>
      <c r="N14" s="2"/>
      <c r="O14" s="2"/>
      <c r="P14" s="2"/>
      <c r="Q14" s="2"/>
      <c r="R14" s="2"/>
      <c r="S14" s="2"/>
      <c r="T14" s="2"/>
      <c r="U14" s="2"/>
      <c r="V14" s="2"/>
      <c r="W14" s="2"/>
      <c r="X14" s="2"/>
      <c r="Y14" s="2"/>
      <c r="Z14" s="2"/>
      <c r="AA14" s="2"/>
      <c r="AB14" s="2"/>
      <c r="AC14" s="2"/>
      <c r="AD14" s="2"/>
      <c r="AE14" s="2"/>
    </row>
    <row r="15" spans="1:31" ht="17.25" customHeight="1" x14ac:dyDescent="0.2">
      <c r="A15" s="6" t="s">
        <v>153</v>
      </c>
      <c r="B15" s="2">
        <v>181</v>
      </c>
      <c r="C15" s="2">
        <v>91</v>
      </c>
      <c r="D15" s="2">
        <v>90</v>
      </c>
      <c r="E15" s="2">
        <v>91</v>
      </c>
      <c r="F15" s="2">
        <v>90</v>
      </c>
      <c r="G15" s="2" t="s">
        <v>108</v>
      </c>
      <c r="H15" s="4">
        <v>-2.7199999999999998E-2</v>
      </c>
      <c r="I15" s="2">
        <f>B15/(C15*D15)+H15^2/(2*B15)</f>
        <v>2.2102165857028178E-2</v>
      </c>
      <c r="J15" s="2">
        <v>2.2102165857028178E-2</v>
      </c>
      <c r="K15" s="2" t="s">
        <v>308</v>
      </c>
      <c r="L15" s="2"/>
      <c r="M15" s="2"/>
      <c r="N15" s="2"/>
      <c r="O15" s="2"/>
      <c r="P15" s="2"/>
      <c r="Q15" s="2"/>
      <c r="R15" s="2"/>
      <c r="S15" s="2"/>
      <c r="T15" s="2"/>
      <c r="U15" s="2"/>
      <c r="V15" s="2"/>
      <c r="W15" s="2"/>
      <c r="X15" s="2"/>
      <c r="Y15" s="2"/>
      <c r="Z15" s="2"/>
      <c r="AA15" s="2"/>
      <c r="AB15" s="2"/>
      <c r="AC15" s="2"/>
      <c r="AD15" s="2"/>
      <c r="AE15" s="2"/>
    </row>
    <row r="16" spans="1:31" ht="15.75" customHeight="1" x14ac:dyDescent="0.2">
      <c r="A16" s="7" t="s">
        <v>156</v>
      </c>
      <c r="B16" s="2">
        <v>320</v>
      </c>
      <c r="C16" s="2">
        <v>139</v>
      </c>
      <c r="D16" s="2">
        <v>181</v>
      </c>
      <c r="E16" s="2">
        <v>139</v>
      </c>
      <c r="F16" s="2">
        <v>181</v>
      </c>
      <c r="G16" s="2" t="s">
        <v>73</v>
      </c>
      <c r="H16" s="4">
        <v>-0.24</v>
      </c>
      <c r="I16" s="2">
        <f>B16/(C16*D16)+H16^2/(2*B16)</f>
        <v>1.2809106482769585E-2</v>
      </c>
      <c r="J16" s="2">
        <v>3.3019030044472708E-2</v>
      </c>
      <c r="K16" s="2" t="s">
        <v>308</v>
      </c>
      <c r="L16" s="2"/>
      <c r="M16" s="2"/>
      <c r="N16" s="2"/>
      <c r="O16" s="2"/>
      <c r="P16" s="2"/>
      <c r="Q16" s="2"/>
      <c r="R16" s="2"/>
      <c r="S16" s="2"/>
      <c r="T16" s="2"/>
      <c r="U16" s="2"/>
      <c r="V16" s="2"/>
      <c r="W16" s="2"/>
      <c r="X16" s="2"/>
      <c r="Y16" s="2"/>
      <c r="Z16" s="2"/>
      <c r="AA16" s="2"/>
      <c r="AB16" s="2"/>
      <c r="AC16" s="2"/>
      <c r="AD16" s="2"/>
      <c r="AE16" s="2"/>
    </row>
    <row r="17" spans="1:31" ht="15.75" customHeight="1" x14ac:dyDescent="0.2">
      <c r="A17" s="7" t="s">
        <v>162</v>
      </c>
      <c r="B17" s="2">
        <v>321</v>
      </c>
      <c r="C17" s="2">
        <v>186</v>
      </c>
      <c r="D17" s="2">
        <v>135</v>
      </c>
      <c r="E17" s="2">
        <v>186</v>
      </c>
      <c r="F17" s="2">
        <v>135</v>
      </c>
      <c r="G17" s="2" t="s">
        <v>73</v>
      </c>
      <c r="H17" s="4">
        <v>0.11700000000000001</v>
      </c>
      <c r="I17" s="2">
        <f>B17/(C17*D17)+H17^2/(2*B17)</f>
        <v>1.2805073923335455E-2</v>
      </c>
      <c r="J17" s="2">
        <v>3.1877894556514061E-2</v>
      </c>
      <c r="K17" s="2" t="s">
        <v>308</v>
      </c>
      <c r="L17" s="2"/>
      <c r="M17" s="2"/>
      <c r="N17" s="2"/>
      <c r="O17" s="2"/>
      <c r="P17" s="2"/>
      <c r="Q17" s="2"/>
      <c r="R17" s="2"/>
      <c r="S17" s="2"/>
      <c r="T17" s="2"/>
      <c r="U17" s="2"/>
      <c r="V17" s="2"/>
      <c r="W17" s="2"/>
      <c r="X17" s="2"/>
      <c r="Y17" s="2"/>
      <c r="Z17" s="2"/>
      <c r="AA17" s="2"/>
      <c r="AB17" s="2"/>
      <c r="AC17" s="2"/>
      <c r="AD17" s="2"/>
      <c r="AE17" s="2"/>
    </row>
    <row r="18" spans="1:31" ht="15.75" customHeight="1" x14ac:dyDescent="0.2">
      <c r="A18" s="7" t="s">
        <v>164</v>
      </c>
      <c r="B18" s="2">
        <v>308</v>
      </c>
      <c r="C18" s="2">
        <v>144</v>
      </c>
      <c r="D18" s="2">
        <v>164</v>
      </c>
      <c r="E18" s="2">
        <v>144</v>
      </c>
      <c r="F18" s="2">
        <v>164</v>
      </c>
      <c r="G18" s="2" t="s">
        <v>73</v>
      </c>
      <c r="H18" s="4">
        <v>0.18690000000000001</v>
      </c>
      <c r="I18" s="2">
        <f>B18/(C18*D18)+H18^2/(2*B18)</f>
        <v>1.3098712579145109E-2</v>
      </c>
      <c r="J18" s="2">
        <v>3.4929900211053626E-2</v>
      </c>
      <c r="K18" s="2" t="s">
        <v>308</v>
      </c>
      <c r="L18" s="2"/>
      <c r="M18" s="2"/>
      <c r="N18" s="2"/>
      <c r="O18" s="2"/>
      <c r="P18" s="2"/>
      <c r="Q18" s="2"/>
      <c r="R18" s="2"/>
      <c r="S18" s="2"/>
      <c r="T18" s="2"/>
      <c r="U18" s="2"/>
      <c r="V18" s="2"/>
      <c r="W18" s="2"/>
      <c r="X18" s="2"/>
      <c r="Y18" s="2"/>
      <c r="Z18" s="2"/>
      <c r="AA18" s="2"/>
      <c r="AB18" s="2"/>
      <c r="AC18" s="2"/>
      <c r="AD18" s="2"/>
      <c r="AE18" s="2"/>
    </row>
    <row r="19" spans="1:31" ht="15.75" customHeight="1" x14ac:dyDescent="0.2">
      <c r="A19" s="7" t="s">
        <v>166</v>
      </c>
      <c r="B19" s="8">
        <v>1772</v>
      </c>
      <c r="C19" s="2">
        <v>922</v>
      </c>
      <c r="D19" s="2">
        <v>850</v>
      </c>
      <c r="E19" s="2">
        <v>922</v>
      </c>
      <c r="F19" s="2">
        <v>850</v>
      </c>
      <c r="G19" s="2" t="s">
        <v>73</v>
      </c>
      <c r="H19" s="4">
        <v>-0.125</v>
      </c>
      <c r="I19" s="2">
        <f>B19/(C19*D19)+H19^2/(2*B19)</f>
        <v>2.2654781467620027E-3</v>
      </c>
      <c r="J19" s="2">
        <v>5.9128979630488267E-3</v>
      </c>
      <c r="K19" s="2"/>
      <c r="L19" s="2"/>
      <c r="M19" s="2"/>
      <c r="N19" s="2"/>
      <c r="O19" s="2"/>
      <c r="P19" s="2"/>
      <c r="Q19" s="2"/>
      <c r="R19" s="2"/>
      <c r="S19" s="2"/>
      <c r="T19" s="2"/>
      <c r="U19" s="2"/>
      <c r="V19" s="2"/>
      <c r="W19" s="2"/>
      <c r="X19" s="2"/>
      <c r="Y19" s="2"/>
      <c r="Z19" s="2"/>
      <c r="AA19" s="2"/>
      <c r="AB19" s="2"/>
      <c r="AC19" s="2"/>
      <c r="AD19" s="2"/>
      <c r="AE19" s="2"/>
    </row>
    <row r="20" spans="1:31" ht="15.75" customHeight="1" x14ac:dyDescent="0.2">
      <c r="A20" s="7" t="s">
        <v>442</v>
      </c>
      <c r="B20" s="8">
        <v>1097</v>
      </c>
      <c r="C20" s="2">
        <v>529</v>
      </c>
      <c r="D20" s="2">
        <v>568</v>
      </c>
      <c r="E20" s="2">
        <v>857.82283637710054</v>
      </c>
      <c r="F20" s="2">
        <v>921.93636908645806</v>
      </c>
      <c r="G20" s="2" t="s">
        <v>73</v>
      </c>
      <c r="H20" s="4">
        <v>4.586867E-2</v>
      </c>
      <c r="I20" s="2">
        <f>(E20+F20)/(E20*F20)+H20^2/(2*(E20+F20))</f>
        <v>2.2510065020767242E-3</v>
      </c>
      <c r="J20" s="2">
        <v>7.396256966211605E-3</v>
      </c>
      <c r="K20" s="2"/>
      <c r="L20" s="2"/>
      <c r="M20" s="2"/>
      <c r="N20" s="2"/>
      <c r="O20" s="2"/>
      <c r="P20" s="2"/>
      <c r="Q20" s="2"/>
      <c r="R20" s="2"/>
      <c r="S20" s="2"/>
      <c r="T20" s="2"/>
      <c r="U20" s="2"/>
      <c r="V20" s="2"/>
      <c r="W20" s="2"/>
      <c r="X20" s="2"/>
      <c r="Y20" s="2"/>
      <c r="Z20" s="2"/>
      <c r="AA20" s="2"/>
      <c r="AB20" s="2"/>
      <c r="AC20" s="2"/>
      <c r="AD20" s="2"/>
      <c r="AE20" s="2"/>
    </row>
    <row r="21" spans="1:31" ht="15.75" customHeight="1" x14ac:dyDescent="0.2">
      <c r="A21" s="6" t="s">
        <v>177</v>
      </c>
      <c r="B21" s="2">
        <v>326</v>
      </c>
      <c r="C21" s="2">
        <v>147</v>
      </c>
      <c r="D21" s="2">
        <v>179</v>
      </c>
      <c r="E21" s="2">
        <v>147</v>
      </c>
      <c r="F21" s="2">
        <v>179</v>
      </c>
      <c r="G21" s="2" t="s">
        <v>62</v>
      </c>
      <c r="H21" s="4">
        <v>-5.8999999999999999E-3</v>
      </c>
      <c r="I21" s="2">
        <f>B21/(C21*D21)+H21^2/(2*B21)</f>
        <v>1.2389366656776877E-2</v>
      </c>
      <c r="J21" s="2">
        <v>5.2426583116045304E-2</v>
      </c>
      <c r="K21" s="2" t="s">
        <v>308</v>
      </c>
      <c r="L21" s="2"/>
      <c r="M21" s="2"/>
      <c r="N21" s="2"/>
      <c r="O21" s="2"/>
      <c r="P21" s="2"/>
      <c r="Q21" s="2"/>
      <c r="R21" s="2"/>
      <c r="S21" s="2"/>
      <c r="T21" s="2"/>
      <c r="U21" s="2"/>
      <c r="V21" s="2"/>
      <c r="W21" s="2"/>
      <c r="X21" s="2"/>
      <c r="Y21" s="2"/>
      <c r="Z21" s="2"/>
      <c r="AA21" s="2"/>
      <c r="AB21" s="2"/>
      <c r="AC21" s="2"/>
      <c r="AD21" s="2"/>
      <c r="AE21" s="2"/>
    </row>
    <row r="22" spans="1:31" ht="15.75" customHeight="1" x14ac:dyDescent="0.2">
      <c r="A22" s="6" t="s">
        <v>179</v>
      </c>
      <c r="B22" s="2">
        <v>45</v>
      </c>
      <c r="C22" s="2">
        <v>25</v>
      </c>
      <c r="D22" s="2">
        <v>20</v>
      </c>
      <c r="E22" s="2">
        <v>25</v>
      </c>
      <c r="F22" s="2">
        <v>20</v>
      </c>
      <c r="G22" s="2" t="s">
        <v>62</v>
      </c>
      <c r="H22" s="2">
        <v>2.3999999999999998E-3</v>
      </c>
      <c r="I22" s="2">
        <v>0.09</v>
      </c>
      <c r="J22" s="2">
        <v>0.47699999999999998</v>
      </c>
      <c r="K22" s="2" t="s">
        <v>308</v>
      </c>
      <c r="L22" s="2"/>
      <c r="M22" s="2"/>
      <c r="N22" s="2"/>
      <c r="O22" s="2"/>
      <c r="P22" s="2"/>
      <c r="Q22" s="2"/>
      <c r="R22" s="2"/>
      <c r="S22" s="2"/>
      <c r="T22" s="2"/>
      <c r="U22" s="2"/>
      <c r="V22" s="2"/>
      <c r="W22" s="2"/>
      <c r="X22" s="2"/>
      <c r="Y22" s="2"/>
      <c r="Z22" s="2"/>
      <c r="AA22" s="2"/>
      <c r="AB22" s="2"/>
      <c r="AC22" s="2"/>
      <c r="AD22" s="2"/>
      <c r="AE22" s="2"/>
    </row>
    <row r="23" spans="1:31" ht="15.75" customHeight="1" x14ac:dyDescent="0.2">
      <c r="A23" s="7" t="s">
        <v>183</v>
      </c>
      <c r="B23" s="2">
        <v>341</v>
      </c>
      <c r="C23" s="2">
        <v>171</v>
      </c>
      <c r="D23" s="2">
        <v>170</v>
      </c>
      <c r="E23" s="2">
        <v>171</v>
      </c>
      <c r="F23" s="2">
        <v>170</v>
      </c>
      <c r="G23" s="2" t="s">
        <v>108</v>
      </c>
      <c r="H23" s="2">
        <v>-7.0000000000000007E-2</v>
      </c>
      <c r="I23" s="2">
        <f>B23/(C23*D23)+H23^2/(2*B23)</f>
        <v>1.1737490908283877E-2</v>
      </c>
      <c r="J23" s="4">
        <v>1.1737490908283877E-2</v>
      </c>
      <c r="K23" s="2" t="s">
        <v>772</v>
      </c>
      <c r="L23" s="2"/>
      <c r="M23" s="2"/>
      <c r="N23" s="2"/>
      <c r="O23" s="2"/>
      <c r="P23" s="2"/>
      <c r="Q23" s="2"/>
      <c r="R23" s="2"/>
      <c r="S23" s="2"/>
      <c r="T23" s="2"/>
      <c r="U23" s="2"/>
      <c r="V23" s="2"/>
      <c r="W23" s="2"/>
      <c r="X23" s="2"/>
      <c r="Y23" s="2"/>
      <c r="Z23" s="2"/>
      <c r="AA23" s="2"/>
      <c r="AB23" s="2"/>
      <c r="AC23" s="2"/>
      <c r="AD23" s="2"/>
      <c r="AE23" s="2"/>
    </row>
    <row r="24" spans="1:31" ht="15.75" customHeight="1" x14ac:dyDescent="0.2">
      <c r="A24" s="7" t="s">
        <v>460</v>
      </c>
      <c r="B24" s="2">
        <v>191</v>
      </c>
      <c r="C24" s="2">
        <v>96</v>
      </c>
      <c r="D24" s="2">
        <v>95</v>
      </c>
      <c r="E24" s="2">
        <v>96</v>
      </c>
      <c r="F24" s="2">
        <v>95</v>
      </c>
      <c r="G24" s="2" t="s">
        <v>62</v>
      </c>
      <c r="H24" s="2">
        <v>0.23599999999999999</v>
      </c>
      <c r="I24" s="2">
        <f>B24/(C24*D24)+H24^2/(2*B24)</f>
        <v>2.108878350326077E-2</v>
      </c>
      <c r="J24" s="4">
        <v>2.108878350326077E-2</v>
      </c>
      <c r="K24" s="2" t="s">
        <v>773</v>
      </c>
      <c r="L24" s="2"/>
      <c r="M24" s="2"/>
      <c r="N24" s="2"/>
      <c r="O24" s="2"/>
      <c r="P24" s="2"/>
      <c r="Q24" s="2"/>
      <c r="R24" s="2"/>
      <c r="S24" s="2"/>
      <c r="T24" s="2"/>
      <c r="U24" s="2"/>
      <c r="V24" s="2"/>
      <c r="W24" s="2"/>
      <c r="X24" s="2"/>
      <c r="Y24" s="2"/>
      <c r="Z24" s="2"/>
      <c r="AA24" s="2"/>
      <c r="AB24" s="2"/>
      <c r="AC24" s="2"/>
      <c r="AD24" s="2"/>
      <c r="AE24" s="2"/>
    </row>
    <row r="25" spans="1:31" ht="15.75" customHeight="1" x14ac:dyDescent="0.2">
      <c r="A25" s="7" t="s">
        <v>462</v>
      </c>
      <c r="B25" s="2">
        <v>282</v>
      </c>
      <c r="C25" s="2">
        <v>141</v>
      </c>
      <c r="D25" s="2">
        <v>141</v>
      </c>
      <c r="E25" s="2">
        <v>141</v>
      </c>
      <c r="F25" s="2">
        <v>141</v>
      </c>
      <c r="G25" s="2" t="s">
        <v>108</v>
      </c>
      <c r="H25" s="2">
        <v>0.24</v>
      </c>
      <c r="I25" s="2">
        <f>B25/(C25*D25)+H25^2/(2*B25)</f>
        <v>1.4286524822695035E-2</v>
      </c>
      <c r="J25" s="4">
        <v>1.4286524822695035E-2</v>
      </c>
      <c r="K25" s="2" t="s">
        <v>463</v>
      </c>
      <c r="L25" s="2"/>
      <c r="M25" s="2"/>
      <c r="N25" s="2"/>
      <c r="O25" s="2"/>
      <c r="P25" s="2"/>
      <c r="Q25" s="2"/>
      <c r="R25" s="2"/>
      <c r="S25" s="2"/>
      <c r="T25" s="2"/>
      <c r="U25" s="2"/>
      <c r="V25" s="2"/>
      <c r="W25" s="2"/>
      <c r="X25" s="2"/>
      <c r="Y25" s="2"/>
      <c r="Z25" s="2"/>
      <c r="AA25" s="2"/>
      <c r="AB25" s="2"/>
      <c r="AC25" s="2"/>
      <c r="AD25" s="2"/>
      <c r="AE25" s="2"/>
    </row>
    <row r="26" spans="1:31" ht="15.75" customHeight="1" x14ac:dyDescent="0.2">
      <c r="A26" s="6" t="s">
        <v>192</v>
      </c>
      <c r="B26" s="2">
        <v>681</v>
      </c>
      <c r="C26" s="2">
        <v>340</v>
      </c>
      <c r="D26" s="2">
        <v>341</v>
      </c>
      <c r="E26" s="2">
        <v>340</v>
      </c>
      <c r="F26" s="2">
        <v>341</v>
      </c>
      <c r="G26" s="2" t="s">
        <v>62</v>
      </c>
      <c r="H26" s="2">
        <v>0.17</v>
      </c>
      <c r="I26" s="2">
        <f>B26/(C26*D26)+H26^2/(2*B26)</f>
        <v>5.8949465861247285E-3</v>
      </c>
      <c r="J26" s="2">
        <v>5.8949465861247285E-3</v>
      </c>
      <c r="K26" s="2" t="s">
        <v>308</v>
      </c>
      <c r="L26" s="2"/>
      <c r="M26" s="2"/>
      <c r="N26" s="2"/>
      <c r="O26" s="2"/>
      <c r="P26" s="2"/>
      <c r="Q26" s="2"/>
      <c r="R26" s="2"/>
      <c r="S26" s="2"/>
      <c r="T26" s="2"/>
      <c r="U26" s="2"/>
      <c r="V26" s="2"/>
      <c r="W26" s="2"/>
      <c r="X26" s="2"/>
      <c r="Y26" s="2"/>
      <c r="Z26" s="2"/>
      <c r="AA26" s="2"/>
      <c r="AB26" s="2"/>
      <c r="AC26" s="2"/>
      <c r="AD26" s="2"/>
      <c r="AE26" s="2"/>
    </row>
    <row r="27" spans="1:31" ht="15.75" customHeight="1" x14ac:dyDescent="0.2">
      <c r="A27" s="7" t="s">
        <v>198</v>
      </c>
      <c r="B27" s="2">
        <v>160</v>
      </c>
      <c r="C27" s="2">
        <v>77</v>
      </c>
      <c r="D27" s="2">
        <v>83</v>
      </c>
      <c r="E27" s="2">
        <v>77</v>
      </c>
      <c r="F27" s="2">
        <v>83</v>
      </c>
      <c r="G27" s="2" t="s">
        <v>62</v>
      </c>
      <c r="H27" s="4">
        <v>0.15670000000000001</v>
      </c>
      <c r="I27" s="2">
        <f>B27/(C27*D27)+H27^2/(2*B27)</f>
        <v>2.5111939789347327E-2</v>
      </c>
      <c r="J27" s="2">
        <v>2.5111939789347327E-2</v>
      </c>
      <c r="K27" s="2" t="s">
        <v>308</v>
      </c>
      <c r="L27" s="2"/>
      <c r="M27" s="2"/>
      <c r="N27" s="2"/>
      <c r="O27" s="2"/>
      <c r="P27" s="2"/>
      <c r="Q27" s="2"/>
      <c r="R27" s="2"/>
      <c r="S27" s="2"/>
      <c r="T27" s="2"/>
      <c r="U27" s="2"/>
      <c r="V27" s="2"/>
      <c r="W27" s="2"/>
      <c r="X27" s="2"/>
      <c r="Y27" s="2"/>
      <c r="Z27" s="2"/>
      <c r="AA27" s="2"/>
      <c r="AB27" s="2"/>
      <c r="AC27" s="2"/>
      <c r="AD27" s="2"/>
      <c r="AE27" s="2"/>
    </row>
    <row r="28" spans="1:31" ht="15.75" customHeight="1" x14ac:dyDescent="0.2">
      <c r="A28" s="2" t="s">
        <v>201</v>
      </c>
      <c r="B28" s="2">
        <v>39</v>
      </c>
      <c r="C28" s="2">
        <v>23</v>
      </c>
      <c r="D28" s="2">
        <v>16</v>
      </c>
      <c r="E28" s="2">
        <v>23</v>
      </c>
      <c r="F28" s="2">
        <v>16</v>
      </c>
      <c r="G28" s="2" t="s">
        <v>108</v>
      </c>
      <c r="H28" s="2">
        <v>-0.97509999999999997</v>
      </c>
      <c r="I28" s="2">
        <v>9.2600000000000002E-2</v>
      </c>
      <c r="J28" s="2">
        <v>0.43522000000000005</v>
      </c>
      <c r="K28" s="2" t="s">
        <v>308</v>
      </c>
      <c r="L28" s="2"/>
      <c r="M28" s="2"/>
      <c r="N28" s="2"/>
      <c r="O28" s="2"/>
      <c r="P28" s="2"/>
      <c r="Q28" s="2"/>
      <c r="R28" s="2"/>
      <c r="S28" s="2"/>
      <c r="T28" s="2"/>
      <c r="U28" s="2"/>
      <c r="V28" s="2"/>
      <c r="W28" s="2"/>
      <c r="X28" s="2"/>
      <c r="Y28" s="2"/>
      <c r="Z28" s="2"/>
      <c r="AA28" s="2"/>
      <c r="AB28" s="2"/>
      <c r="AC28" s="2"/>
      <c r="AD28" s="2"/>
      <c r="AE28" s="2"/>
    </row>
    <row r="29" spans="1:31" ht="15.75" customHeight="1" x14ac:dyDescent="0.2">
      <c r="A29" s="2" t="s">
        <v>207</v>
      </c>
      <c r="B29" s="2">
        <v>37</v>
      </c>
      <c r="C29" s="2">
        <v>19</v>
      </c>
      <c r="D29" s="2">
        <v>18</v>
      </c>
      <c r="E29" s="2">
        <v>19</v>
      </c>
      <c r="F29" s="2">
        <v>18</v>
      </c>
      <c r="G29" s="2" t="s">
        <v>108</v>
      </c>
      <c r="H29" s="2">
        <v>0.31390000000000001</v>
      </c>
      <c r="I29" s="2">
        <v>0.1394</v>
      </c>
      <c r="J29" s="2">
        <v>0.62729999999999997</v>
      </c>
      <c r="K29" s="2" t="s">
        <v>308</v>
      </c>
      <c r="L29" s="2"/>
      <c r="M29" s="2"/>
      <c r="N29" s="2"/>
      <c r="O29" s="2"/>
      <c r="P29" s="2"/>
      <c r="Q29" s="2"/>
      <c r="R29" s="2"/>
      <c r="S29" s="2"/>
      <c r="T29" s="2"/>
      <c r="U29" s="2"/>
      <c r="V29" s="2"/>
      <c r="W29" s="2"/>
      <c r="X29" s="2"/>
      <c r="Y29" s="2"/>
      <c r="Z29" s="2"/>
      <c r="AA29" s="2"/>
      <c r="AB29" s="2"/>
      <c r="AC29" s="2"/>
      <c r="AD29" s="2"/>
      <c r="AE29" s="2"/>
    </row>
    <row r="30" spans="1:31" ht="15.75" customHeight="1" x14ac:dyDescent="0.2">
      <c r="A30" s="2" t="s">
        <v>209</v>
      </c>
      <c r="B30" s="2">
        <v>33</v>
      </c>
      <c r="C30" s="2">
        <v>9</v>
      </c>
      <c r="D30" s="2">
        <v>24</v>
      </c>
      <c r="E30" s="2">
        <v>9</v>
      </c>
      <c r="F30" s="2">
        <v>24</v>
      </c>
      <c r="G30" s="2" t="s">
        <v>108</v>
      </c>
      <c r="H30" s="2">
        <v>-0.21740000000000001</v>
      </c>
      <c r="I30" s="2">
        <v>0.2016</v>
      </c>
      <c r="J30" s="2">
        <v>0.82655999999999996</v>
      </c>
      <c r="K30" s="2" t="s">
        <v>308</v>
      </c>
      <c r="L30" s="2"/>
      <c r="M30" s="2"/>
      <c r="N30" s="2"/>
      <c r="O30" s="2"/>
      <c r="P30" s="2"/>
      <c r="Q30" s="2"/>
      <c r="R30" s="2"/>
      <c r="S30" s="2"/>
      <c r="T30" s="2"/>
      <c r="U30" s="2"/>
      <c r="V30" s="2"/>
      <c r="W30" s="2"/>
      <c r="X30" s="2"/>
      <c r="Y30" s="2"/>
      <c r="Z30" s="2"/>
      <c r="AA30" s="2"/>
      <c r="AB30" s="2"/>
      <c r="AC30" s="2"/>
      <c r="AD30" s="2"/>
      <c r="AE30" s="2"/>
    </row>
    <row r="31" spans="1:31" ht="15.75" customHeight="1" x14ac:dyDescent="0.2">
      <c r="A31" s="2" t="s">
        <v>212</v>
      </c>
      <c r="B31" s="2">
        <v>37</v>
      </c>
      <c r="C31" s="2">
        <v>23</v>
      </c>
      <c r="D31" s="2">
        <v>14</v>
      </c>
      <c r="E31" s="2">
        <v>23</v>
      </c>
      <c r="F31" s="2">
        <v>14</v>
      </c>
      <c r="G31" s="2" t="s">
        <v>108</v>
      </c>
      <c r="H31" s="2">
        <v>0.20810000000000001</v>
      </c>
      <c r="I31" s="2">
        <v>8.3599999999999994E-2</v>
      </c>
      <c r="J31" s="2">
        <v>0.37619999999999998</v>
      </c>
      <c r="K31" s="2" t="s">
        <v>308</v>
      </c>
      <c r="L31" s="2"/>
      <c r="M31" s="2"/>
      <c r="N31" s="2"/>
      <c r="O31" s="2"/>
      <c r="P31" s="2"/>
      <c r="Q31" s="2"/>
      <c r="R31" s="2"/>
      <c r="S31" s="2"/>
      <c r="T31" s="2"/>
      <c r="U31" s="2"/>
      <c r="V31" s="2"/>
      <c r="W31" s="2"/>
      <c r="X31" s="2"/>
      <c r="Y31" s="2"/>
      <c r="Z31" s="2"/>
      <c r="AA31" s="2"/>
      <c r="AB31" s="2"/>
      <c r="AC31" s="2"/>
      <c r="AD31" s="2"/>
      <c r="AE31" s="2"/>
    </row>
    <row r="32" spans="1:31" ht="15.75" customHeight="1" x14ac:dyDescent="0.2">
      <c r="A32" s="2" t="s">
        <v>214</v>
      </c>
      <c r="B32" s="2">
        <v>42</v>
      </c>
      <c r="C32" s="2">
        <v>27</v>
      </c>
      <c r="D32" s="2">
        <v>15</v>
      </c>
      <c r="E32" s="2">
        <v>27</v>
      </c>
      <c r="F32" s="2">
        <v>15</v>
      </c>
      <c r="G32" s="2" t="s">
        <v>108</v>
      </c>
      <c r="H32" s="2">
        <v>0.5806</v>
      </c>
      <c r="I32" s="2">
        <v>0.1026</v>
      </c>
      <c r="J32" s="2">
        <v>0.51300000000000001</v>
      </c>
      <c r="K32" s="2" t="s">
        <v>308</v>
      </c>
      <c r="L32" s="2"/>
      <c r="M32" s="2"/>
      <c r="N32" s="2"/>
      <c r="O32" s="2"/>
      <c r="P32" s="2"/>
      <c r="Q32" s="2"/>
      <c r="R32" s="2"/>
      <c r="S32" s="2"/>
      <c r="T32" s="2"/>
      <c r="U32" s="2"/>
      <c r="V32" s="2"/>
      <c r="W32" s="2"/>
      <c r="X32" s="2"/>
      <c r="Y32" s="2"/>
      <c r="Z32" s="2"/>
      <c r="AA32" s="2"/>
      <c r="AB32" s="2"/>
      <c r="AC32" s="2"/>
      <c r="AD32" s="2"/>
      <c r="AE32" s="2"/>
    </row>
    <row r="33" spans="1:31" ht="15.75" customHeight="1" x14ac:dyDescent="0.2">
      <c r="A33" s="2" t="s">
        <v>217</v>
      </c>
      <c r="B33" s="2">
        <v>53</v>
      </c>
      <c r="C33" s="2">
        <v>32</v>
      </c>
      <c r="D33" s="2">
        <v>21</v>
      </c>
      <c r="E33" s="2">
        <v>32</v>
      </c>
      <c r="F33" s="2">
        <v>21</v>
      </c>
      <c r="G33" s="2" t="s">
        <v>108</v>
      </c>
      <c r="H33" s="2">
        <v>-0.34200000000000003</v>
      </c>
      <c r="I33" s="2">
        <v>8.8599999999999998E-2</v>
      </c>
      <c r="J33" s="2">
        <v>0.54046000000000005</v>
      </c>
      <c r="K33" s="2" t="s">
        <v>308</v>
      </c>
      <c r="L33" s="2"/>
      <c r="M33" s="2"/>
      <c r="N33" s="2"/>
      <c r="O33" s="2"/>
      <c r="P33" s="2"/>
      <c r="Q33" s="2"/>
      <c r="R33" s="2"/>
      <c r="S33" s="2"/>
      <c r="T33" s="2"/>
      <c r="U33" s="2"/>
      <c r="V33" s="2"/>
      <c r="W33" s="2"/>
      <c r="X33" s="2"/>
      <c r="Y33" s="2"/>
      <c r="Z33" s="2"/>
      <c r="AA33" s="2"/>
      <c r="AB33" s="2"/>
      <c r="AC33" s="2"/>
      <c r="AD33" s="2"/>
      <c r="AE33" s="2"/>
    </row>
    <row r="34" spans="1:31" ht="15.75" customHeight="1" x14ac:dyDescent="0.2">
      <c r="A34" s="2" t="s">
        <v>220</v>
      </c>
      <c r="B34" s="2">
        <v>33</v>
      </c>
      <c r="C34" s="2">
        <v>18</v>
      </c>
      <c r="D34" s="2">
        <v>15</v>
      </c>
      <c r="E34" s="2">
        <v>18</v>
      </c>
      <c r="F34" s="2">
        <v>15</v>
      </c>
      <c r="G34" s="2" t="s">
        <v>108</v>
      </c>
      <c r="H34" s="2">
        <v>0.51849999999999996</v>
      </c>
      <c r="I34" s="2">
        <v>0.1263</v>
      </c>
      <c r="J34" s="2">
        <v>0.5178299999999999</v>
      </c>
      <c r="K34" s="2" t="s">
        <v>308</v>
      </c>
      <c r="L34" s="2"/>
      <c r="M34" s="2"/>
      <c r="N34" s="2"/>
      <c r="O34" s="2"/>
      <c r="P34" s="2"/>
      <c r="Q34" s="2"/>
      <c r="R34" s="2"/>
      <c r="S34" s="2"/>
      <c r="T34" s="2"/>
      <c r="U34" s="2"/>
      <c r="V34" s="2"/>
      <c r="W34" s="2"/>
      <c r="X34" s="2"/>
      <c r="Y34" s="2"/>
      <c r="Z34" s="2"/>
      <c r="AA34" s="2"/>
      <c r="AB34" s="2"/>
      <c r="AC34" s="2"/>
      <c r="AD34" s="2"/>
      <c r="AE34" s="2"/>
    </row>
    <row r="35" spans="1:31" ht="15.75" customHeight="1" x14ac:dyDescent="0.2">
      <c r="A35" s="2" t="s">
        <v>225</v>
      </c>
      <c r="B35" s="2">
        <v>94</v>
      </c>
      <c r="C35" s="2">
        <v>51</v>
      </c>
      <c r="D35" s="2">
        <v>43</v>
      </c>
      <c r="E35" s="2">
        <v>51</v>
      </c>
      <c r="F35" s="2">
        <v>43</v>
      </c>
      <c r="G35" s="2" t="s">
        <v>385</v>
      </c>
      <c r="H35" s="2">
        <v>-6.2600000000000003E-2</v>
      </c>
      <c r="I35" s="2">
        <v>4.2900000000000001E-2</v>
      </c>
      <c r="J35" s="2">
        <v>4.2900000000000001E-2</v>
      </c>
      <c r="K35" s="2" t="s">
        <v>308</v>
      </c>
      <c r="L35" s="2"/>
      <c r="M35" s="2"/>
      <c r="N35" s="2"/>
      <c r="O35" s="2"/>
      <c r="P35" s="2"/>
      <c r="Q35" s="2"/>
      <c r="R35" s="2"/>
      <c r="S35" s="2"/>
      <c r="T35" s="2"/>
      <c r="U35" s="2"/>
      <c r="V35" s="2"/>
      <c r="W35" s="2"/>
      <c r="X35" s="2"/>
      <c r="Y35" s="2"/>
      <c r="Z35" s="2"/>
      <c r="AA35" s="2"/>
      <c r="AB35" s="2"/>
      <c r="AC35" s="2"/>
      <c r="AD35" s="2"/>
      <c r="AE35" s="2"/>
    </row>
    <row r="36" spans="1:31" ht="15.75" customHeight="1" x14ac:dyDescent="0.2">
      <c r="A36" s="2" t="s">
        <v>235</v>
      </c>
      <c r="B36" s="2">
        <v>270</v>
      </c>
      <c r="C36" s="2">
        <v>126</v>
      </c>
      <c r="D36" s="2">
        <v>144</v>
      </c>
      <c r="E36" s="2">
        <v>126</v>
      </c>
      <c r="F36" s="2">
        <v>144</v>
      </c>
      <c r="G36" s="2" t="s">
        <v>62</v>
      </c>
      <c r="H36" s="2">
        <v>9.0499999999999997E-2</v>
      </c>
      <c r="I36" s="2">
        <v>1.49E-2</v>
      </c>
      <c r="J36" s="2">
        <v>1.49E-2</v>
      </c>
      <c r="K36" s="2" t="s">
        <v>308</v>
      </c>
      <c r="L36" s="2"/>
      <c r="M36" s="2"/>
      <c r="N36" s="2"/>
      <c r="O36" s="2"/>
      <c r="P36" s="2"/>
      <c r="Q36" s="2"/>
      <c r="R36" s="2"/>
      <c r="S36" s="2"/>
      <c r="T36" s="2"/>
      <c r="U36" s="2"/>
      <c r="V36" s="2"/>
      <c r="W36" s="2"/>
      <c r="X36" s="2"/>
      <c r="Y36" s="2"/>
      <c r="Z36" s="2"/>
      <c r="AA36" s="2"/>
      <c r="AB36" s="2"/>
      <c r="AC36" s="2"/>
      <c r="AD36" s="2"/>
      <c r="AE36" s="2"/>
    </row>
    <row r="37" spans="1:31" ht="15.75" customHeight="1" x14ac:dyDescent="0.2">
      <c r="A37" s="6" t="s">
        <v>239</v>
      </c>
      <c r="B37" s="2">
        <v>565</v>
      </c>
      <c r="C37" s="2">
        <v>275</v>
      </c>
      <c r="D37" s="2">
        <v>290</v>
      </c>
      <c r="E37" s="2">
        <v>275</v>
      </c>
      <c r="F37" s="2">
        <v>290</v>
      </c>
      <c r="G37" s="2" t="s">
        <v>62</v>
      </c>
      <c r="H37" s="2">
        <v>0.1721</v>
      </c>
      <c r="I37" s="2">
        <v>7.1110000000000001E-3</v>
      </c>
      <c r="J37" s="2">
        <v>7.1110000000000001E-3</v>
      </c>
      <c r="K37" s="2" t="s">
        <v>308</v>
      </c>
      <c r="L37" s="2"/>
      <c r="M37" s="2"/>
      <c r="N37" s="2"/>
      <c r="O37" s="2"/>
      <c r="P37" s="2"/>
      <c r="Q37" s="2"/>
      <c r="R37" s="2"/>
      <c r="S37" s="2"/>
      <c r="T37" s="2"/>
      <c r="U37" s="2"/>
      <c r="V37" s="2"/>
      <c r="W37" s="2"/>
      <c r="X37" s="2"/>
      <c r="Y37" s="2"/>
      <c r="Z37" s="2"/>
      <c r="AA37" s="2"/>
      <c r="AB37" s="2"/>
      <c r="AC37" s="2"/>
      <c r="AD37" s="2"/>
      <c r="AE37" s="2"/>
    </row>
    <row r="38" spans="1:31" ht="15.75" customHeight="1" x14ac:dyDescent="0.2">
      <c r="A38" s="7" t="s">
        <v>243</v>
      </c>
      <c r="B38" s="7">
        <v>10</v>
      </c>
      <c r="C38" s="7">
        <v>5</v>
      </c>
      <c r="D38" s="7">
        <v>5</v>
      </c>
      <c r="E38" s="2">
        <v>5</v>
      </c>
      <c r="F38" s="2">
        <v>5</v>
      </c>
      <c r="G38" s="2" t="s">
        <v>62</v>
      </c>
      <c r="H38" s="2">
        <v>0.44</v>
      </c>
      <c r="I38" s="2">
        <f>B38/(C38*D38)+H38^2/(2*B38)</f>
        <v>0.40968000000000004</v>
      </c>
      <c r="J38" s="7">
        <v>0.40968000000000004</v>
      </c>
      <c r="K38" s="2" t="s">
        <v>308</v>
      </c>
      <c r="L38" s="2"/>
      <c r="M38" s="2"/>
      <c r="N38" s="2"/>
      <c r="O38" s="2"/>
      <c r="P38" s="2"/>
      <c r="Q38" s="2"/>
      <c r="R38" s="2"/>
      <c r="S38" s="2"/>
      <c r="T38" s="2"/>
      <c r="U38" s="2"/>
      <c r="V38" s="2"/>
      <c r="W38" s="2"/>
      <c r="X38" s="2"/>
      <c r="Y38" s="2"/>
      <c r="Z38" s="2"/>
      <c r="AA38" s="2"/>
      <c r="AB38" s="2"/>
      <c r="AC38" s="2"/>
      <c r="AD38" s="2"/>
      <c r="AE38" s="2"/>
    </row>
    <row r="39" spans="1:31" ht="15.75" customHeight="1" x14ac:dyDescent="0.2">
      <c r="A39" s="7" t="s">
        <v>446</v>
      </c>
      <c r="B39" s="4">
        <v>4446.3333300000004</v>
      </c>
      <c r="C39" s="4">
        <v>2267.3333299999999</v>
      </c>
      <c r="D39" s="4">
        <v>2179</v>
      </c>
      <c r="E39" s="2">
        <v>2324.7195416843961</v>
      </c>
      <c r="F39" s="2">
        <v>2234.1504916187732</v>
      </c>
      <c r="G39" s="2" t="s">
        <v>108</v>
      </c>
      <c r="H39" s="2">
        <v>-3.3390999999999998E-3</v>
      </c>
      <c r="I39" s="2">
        <f>(E39+F39)/(E39*F39)+H39^2/(2*(E39+F39))</f>
        <v>8.7775806048435968E-4</v>
      </c>
      <c r="J39" s="2">
        <v>4.6552497153462442E-3</v>
      </c>
      <c r="K39" s="2" t="s">
        <v>308</v>
      </c>
      <c r="L39" s="2"/>
      <c r="M39" s="2"/>
      <c r="N39" s="2"/>
      <c r="O39" s="2"/>
      <c r="P39" s="2"/>
      <c r="Q39" s="2"/>
      <c r="R39" s="2"/>
      <c r="S39" s="2"/>
      <c r="T39" s="2"/>
      <c r="U39" s="2"/>
      <c r="V39" s="2"/>
      <c r="W39" s="2"/>
      <c r="X39" s="2"/>
      <c r="Y39" s="2"/>
      <c r="Z39" s="2"/>
      <c r="AA39" s="2"/>
      <c r="AB39" s="2"/>
      <c r="AC39" s="2"/>
      <c r="AD39" s="2"/>
      <c r="AE39" s="2"/>
    </row>
    <row r="40" spans="1:31" ht="15.75" customHeight="1" x14ac:dyDescent="0.2">
      <c r="A40" s="7" t="s">
        <v>448</v>
      </c>
      <c r="B40" s="2">
        <v>8839.5</v>
      </c>
      <c r="C40" s="2">
        <v>4138</v>
      </c>
      <c r="D40" s="2">
        <v>4701.5</v>
      </c>
      <c r="E40" s="2">
        <v>8275.5318700000007</v>
      </c>
      <c r="F40" s="2">
        <v>9402.4681299999993</v>
      </c>
      <c r="G40" s="2" t="s">
        <v>62</v>
      </c>
      <c r="H40" s="2">
        <v>-3.5544699999999999E-2</v>
      </c>
      <c r="I40" s="2">
        <f>(E40+F40)/(E40*F40)+H40^2/(2*(E40+F40))</f>
        <v>2.272289424608567E-4</v>
      </c>
      <c r="J40" s="2">
        <v>2.1704863588030846E-3</v>
      </c>
      <c r="K40" s="2" t="s">
        <v>308</v>
      </c>
      <c r="L40" s="2"/>
      <c r="M40" s="2"/>
      <c r="N40" s="2"/>
      <c r="O40" s="2"/>
      <c r="P40" s="2"/>
      <c r="Q40" s="2"/>
      <c r="R40" s="2"/>
      <c r="S40" s="2"/>
      <c r="T40" s="2"/>
      <c r="U40" s="2"/>
      <c r="V40" s="2"/>
      <c r="W40" s="2"/>
      <c r="X40" s="2"/>
      <c r="Y40" s="2"/>
      <c r="Z40" s="2"/>
      <c r="AA40" s="2"/>
      <c r="AB40" s="2"/>
      <c r="AC40" s="2"/>
      <c r="AD40" s="2"/>
      <c r="AE40" s="2"/>
    </row>
    <row r="41" spans="1:31" ht="15.75" customHeight="1" x14ac:dyDescent="0.2">
      <c r="A41" s="2" t="s">
        <v>449</v>
      </c>
      <c r="B41" s="2">
        <v>48</v>
      </c>
      <c r="C41" s="2">
        <v>25</v>
      </c>
      <c r="D41" s="2">
        <v>23</v>
      </c>
      <c r="E41" s="2">
        <v>29.206064883061192</v>
      </c>
      <c r="F41" s="2">
        <v>26.869579692416295</v>
      </c>
      <c r="G41" s="2" t="s">
        <v>62</v>
      </c>
      <c r="H41" s="4">
        <v>2.7300000000000001E-2</v>
      </c>
      <c r="I41" s="2">
        <f>(E41+F41)/(E41*F41)+H41^2/(2*(E41+F41))</f>
        <v>7.1462917583502567E-2</v>
      </c>
      <c r="J41" s="2">
        <v>0.19437914885388377</v>
      </c>
      <c r="K41" s="2" t="s">
        <v>308</v>
      </c>
      <c r="L41" s="2"/>
      <c r="M41" s="2"/>
      <c r="N41" s="2"/>
      <c r="O41" s="2"/>
      <c r="P41" s="2"/>
      <c r="Q41" s="2"/>
      <c r="R41" s="2"/>
      <c r="S41" s="2"/>
      <c r="T41" s="2"/>
      <c r="U41" s="2"/>
      <c r="V41" s="2"/>
      <c r="W41" s="2"/>
      <c r="X41" s="2"/>
      <c r="Y41" s="2"/>
      <c r="Z41" s="2"/>
      <c r="AA41" s="2"/>
      <c r="AB41" s="2"/>
      <c r="AC41" s="2"/>
      <c r="AD41" s="2"/>
      <c r="AE41" s="2"/>
    </row>
    <row r="42" spans="1:31" ht="15.75" customHeight="1" x14ac:dyDescent="0.2">
      <c r="A42" s="6" t="s">
        <v>269</v>
      </c>
      <c r="B42" s="2">
        <v>55</v>
      </c>
      <c r="C42" s="2">
        <v>22</v>
      </c>
      <c r="D42" s="2">
        <v>33</v>
      </c>
      <c r="E42" s="2">
        <v>22</v>
      </c>
      <c r="F42" s="2">
        <v>33</v>
      </c>
      <c r="G42" s="2" t="s">
        <v>62</v>
      </c>
      <c r="H42" s="4">
        <v>-0.56379999999999997</v>
      </c>
      <c r="I42" s="2">
        <f>B42/(C42*D42)+H42^2/(2*B42)</f>
        <v>7.8647307030303037E-2</v>
      </c>
      <c r="J42" s="2">
        <v>0.2791979399575758</v>
      </c>
      <c r="K42" s="2" t="s">
        <v>308</v>
      </c>
      <c r="L42" s="2"/>
      <c r="M42" s="2"/>
      <c r="N42" s="2"/>
      <c r="O42" s="2"/>
      <c r="P42" s="2"/>
      <c r="Q42" s="2"/>
      <c r="R42" s="2"/>
      <c r="S42" s="2"/>
      <c r="T42" s="2"/>
      <c r="U42" s="2"/>
      <c r="V42" s="2"/>
      <c r="W42" s="2"/>
      <c r="X42" s="2"/>
      <c r="Y42" s="2"/>
      <c r="Z42" s="2"/>
      <c r="AA42" s="2"/>
      <c r="AB42" s="2"/>
      <c r="AC42" s="2"/>
      <c r="AD42" s="2"/>
      <c r="AE42" s="2"/>
    </row>
    <row r="43" spans="1:31" ht="15.75" customHeight="1" x14ac:dyDescent="0.2">
      <c r="A43" s="2" t="s">
        <v>450</v>
      </c>
      <c r="B43" s="2">
        <v>27.4</v>
      </c>
      <c r="C43" s="2">
        <v>13.8</v>
      </c>
      <c r="D43" s="2">
        <v>13.600000000000001</v>
      </c>
      <c r="E43" s="2">
        <v>22.109571521877022</v>
      </c>
      <c r="F43" s="2">
        <v>21.789142949096195</v>
      </c>
      <c r="G43" s="2" t="s">
        <v>62</v>
      </c>
      <c r="H43" s="2">
        <v>0.83165839416058396</v>
      </c>
      <c r="I43" s="2">
        <f>(E43+F43)/(E43*F43)+H43^2/(2*(E43+F43))</f>
        <v>9.9001554450810395E-2</v>
      </c>
      <c r="J43" s="2">
        <v>9.9001554450810395E-2</v>
      </c>
      <c r="K43" s="2" t="s">
        <v>308</v>
      </c>
      <c r="L43" s="2"/>
      <c r="M43" s="2"/>
      <c r="N43" s="2"/>
      <c r="O43" s="2"/>
      <c r="P43" s="2"/>
      <c r="Q43" s="2"/>
      <c r="R43" s="2"/>
      <c r="S43" s="2"/>
      <c r="T43" s="2"/>
      <c r="U43" s="2"/>
      <c r="V43" s="2"/>
      <c r="W43" s="2"/>
      <c r="X43" s="2"/>
      <c r="Y43" s="2"/>
      <c r="Z43" s="2"/>
      <c r="AA43" s="2"/>
      <c r="AB43" s="2"/>
      <c r="AC43" s="2"/>
      <c r="AD43" s="2"/>
      <c r="AE43" s="2"/>
    </row>
    <row r="44" spans="1:31" ht="15.75" customHeight="1" x14ac:dyDescent="0.2">
      <c r="A44" s="2" t="s">
        <v>452</v>
      </c>
      <c r="B44" s="2">
        <v>41.099999999999994</v>
      </c>
      <c r="C44" s="2">
        <v>20.7</v>
      </c>
      <c r="D44" s="2">
        <v>20.399999999999999</v>
      </c>
      <c r="E44" s="4">
        <v>21.358914537105704</v>
      </c>
      <c r="F44" s="4">
        <v>21.049365051060693</v>
      </c>
      <c r="G44" s="2" t="s">
        <v>62</v>
      </c>
      <c r="H44" s="2">
        <v>0.58338832116788319</v>
      </c>
      <c r="I44" s="2">
        <f>(E44+F44)/(E44*F44)+H44^2/(2*(E44+F44))</f>
        <v>9.8338912492243524E-2</v>
      </c>
      <c r="J44" s="2">
        <v>9.8338912492243524E-2</v>
      </c>
      <c r="K44" s="2" t="s">
        <v>308</v>
      </c>
      <c r="L44" s="2"/>
      <c r="M44" s="2"/>
      <c r="N44" s="2"/>
      <c r="O44" s="2"/>
      <c r="P44" s="2"/>
      <c r="Q44" s="2"/>
      <c r="R44" s="2"/>
      <c r="S44" s="2"/>
      <c r="T44" s="2"/>
      <c r="U44" s="2"/>
      <c r="V44" s="2"/>
      <c r="W44" s="2"/>
      <c r="X44" s="2"/>
      <c r="Y44" s="2"/>
      <c r="Z44" s="2"/>
      <c r="AA44" s="2"/>
      <c r="AB44" s="2"/>
      <c r="AC44" s="2"/>
      <c r="AD44" s="2"/>
      <c r="AE44" s="2"/>
    </row>
    <row r="45" spans="1:31" ht="15.75" customHeight="1" x14ac:dyDescent="0.2">
      <c r="A45" s="6" t="s">
        <v>279</v>
      </c>
      <c r="B45" s="2">
        <v>209</v>
      </c>
      <c r="C45" s="2">
        <v>105</v>
      </c>
      <c r="D45" s="2">
        <v>104</v>
      </c>
      <c r="E45" s="2">
        <v>105</v>
      </c>
      <c r="F45" s="2">
        <v>104</v>
      </c>
      <c r="G45" s="2" t="s">
        <v>62</v>
      </c>
      <c r="H45" s="2">
        <v>3.0000000000000001E-3</v>
      </c>
      <c r="I45" s="2">
        <v>1.9099999999999999E-2</v>
      </c>
      <c r="J45" s="2">
        <v>1.9099999999999999E-2</v>
      </c>
      <c r="K45" s="2" t="s">
        <v>308</v>
      </c>
      <c r="L45" s="2"/>
      <c r="M45" s="2"/>
      <c r="N45" s="2"/>
      <c r="O45" s="2"/>
      <c r="P45" s="2"/>
      <c r="Q45" s="2"/>
      <c r="R45" s="2"/>
      <c r="S45" s="2"/>
      <c r="T45" s="2"/>
      <c r="U45" s="2"/>
      <c r="V45" s="2"/>
      <c r="W45" s="2"/>
      <c r="X45" s="2"/>
      <c r="Y45" s="2"/>
      <c r="Z45" s="2"/>
      <c r="AA45" s="2"/>
      <c r="AB45" s="2"/>
      <c r="AC45" s="2"/>
      <c r="AD45" s="2"/>
      <c r="AE45" s="2"/>
    </row>
    <row r="46" spans="1:31" ht="15.75" customHeight="1" x14ac:dyDescent="0.2">
      <c r="A46" s="2" t="s">
        <v>285</v>
      </c>
      <c r="B46" s="2">
        <v>1589</v>
      </c>
      <c r="C46" s="2">
        <v>786</v>
      </c>
      <c r="D46" s="2">
        <v>804</v>
      </c>
      <c r="E46" s="2">
        <v>786</v>
      </c>
      <c r="F46" s="2">
        <v>804</v>
      </c>
      <c r="G46" s="2" t="s">
        <v>62</v>
      </c>
      <c r="H46" s="2">
        <v>2.07E-2</v>
      </c>
      <c r="I46" s="2">
        <v>2.5000000000000001E-3</v>
      </c>
      <c r="J46" s="2">
        <v>2.5000000000000001E-3</v>
      </c>
      <c r="K46" s="2"/>
      <c r="L46" s="2"/>
      <c r="M46" s="2"/>
      <c r="N46" s="2"/>
      <c r="O46" s="2"/>
      <c r="P46" s="2"/>
      <c r="Q46" s="2"/>
      <c r="R46" s="2"/>
      <c r="S46" s="2"/>
      <c r="T46" s="2"/>
      <c r="U46" s="2"/>
      <c r="V46" s="2"/>
      <c r="W46" s="2"/>
      <c r="X46" s="2"/>
      <c r="Y46" s="2"/>
      <c r="Z46" s="2"/>
      <c r="AA46" s="2"/>
      <c r="AB46" s="2"/>
      <c r="AC46" s="2"/>
      <c r="AD46" s="2"/>
      <c r="AE46" s="2"/>
    </row>
    <row r="47" spans="1:31" ht="15.75" customHeight="1" x14ac:dyDescent="0.2">
      <c r="A47" s="2" t="s">
        <v>291</v>
      </c>
      <c r="B47" s="2">
        <v>1606</v>
      </c>
      <c r="C47" s="2">
        <v>804</v>
      </c>
      <c r="D47" s="2">
        <v>802</v>
      </c>
      <c r="E47" s="2">
        <v>804</v>
      </c>
      <c r="F47" s="2">
        <v>802</v>
      </c>
      <c r="G47" s="2" t="s">
        <v>62</v>
      </c>
      <c r="H47" s="2">
        <v>-1.95E-2</v>
      </c>
      <c r="I47" s="2">
        <v>2.5000000000000001E-3</v>
      </c>
      <c r="J47" s="2">
        <v>2.5000000000000001E-3</v>
      </c>
      <c r="K47" s="2"/>
      <c r="L47" s="2"/>
      <c r="M47" s="2"/>
      <c r="N47" s="2"/>
      <c r="O47" s="2"/>
      <c r="P47" s="2"/>
      <c r="Q47" s="2"/>
      <c r="R47" s="2"/>
      <c r="S47" s="2"/>
      <c r="T47" s="2"/>
      <c r="U47" s="2"/>
      <c r="V47" s="2"/>
      <c r="W47" s="2"/>
      <c r="X47" s="2"/>
      <c r="Y47" s="2"/>
      <c r="Z47" s="2"/>
      <c r="AA47" s="2"/>
      <c r="AB47" s="2"/>
      <c r="AC47" s="2"/>
      <c r="AD47" s="2"/>
      <c r="AE47" s="2"/>
    </row>
    <row r="48" spans="1:31" ht="15.75" customHeight="1" x14ac:dyDescent="0.2">
      <c r="A48" s="2" t="s">
        <v>295</v>
      </c>
      <c r="B48" s="2">
        <v>67</v>
      </c>
      <c r="C48" s="2">
        <v>32</v>
      </c>
      <c r="D48" s="2">
        <v>35</v>
      </c>
      <c r="E48" s="2">
        <v>32</v>
      </c>
      <c r="F48" s="2">
        <v>35</v>
      </c>
      <c r="G48" s="2" t="s">
        <v>62</v>
      </c>
      <c r="H48" s="4">
        <v>-0.31900000000000001</v>
      </c>
      <c r="I48" s="2">
        <f>B48/(C48*D48)+H48^2/(2*B48)</f>
        <v>6.0580839019189765E-2</v>
      </c>
      <c r="J48" s="2">
        <v>6.0580839019189765E-2</v>
      </c>
      <c r="K48" s="2" t="s">
        <v>308</v>
      </c>
      <c r="L48" s="2"/>
      <c r="M48" s="2"/>
      <c r="N48" s="2"/>
      <c r="O48" s="2"/>
      <c r="P48" s="2"/>
      <c r="Q48" s="2"/>
      <c r="R48" s="2"/>
      <c r="S48" s="2"/>
      <c r="T48" s="2"/>
      <c r="U48" s="2"/>
      <c r="V48" s="2"/>
      <c r="W48" s="2"/>
      <c r="X48" s="2"/>
      <c r="Y48" s="2"/>
      <c r="Z48" s="2"/>
      <c r="AA48" s="2"/>
      <c r="AB48" s="2"/>
      <c r="AC48" s="2"/>
      <c r="AD48" s="2"/>
      <c r="AE48" s="2"/>
    </row>
    <row r="49" spans="1:31" ht="15.75" customHeight="1" x14ac:dyDescent="0.2">
      <c r="A49" s="2" t="s">
        <v>297</v>
      </c>
      <c r="B49" s="2">
        <v>307</v>
      </c>
      <c r="C49" s="2">
        <v>68</v>
      </c>
      <c r="D49" s="2">
        <v>239</v>
      </c>
      <c r="E49" s="2">
        <v>68</v>
      </c>
      <c r="F49" s="2">
        <v>239</v>
      </c>
      <c r="G49" s="2" t="s">
        <v>62</v>
      </c>
      <c r="H49" s="2">
        <v>0.21740000000000001</v>
      </c>
      <c r="I49" s="2">
        <v>1.9E-2</v>
      </c>
      <c r="J49" s="2">
        <v>0.10493846153846155</v>
      </c>
      <c r="K49" s="2" t="s">
        <v>308</v>
      </c>
      <c r="L49" s="2"/>
      <c r="M49" s="2"/>
      <c r="N49" s="2"/>
      <c r="O49" s="2"/>
      <c r="P49" s="2"/>
      <c r="Q49" s="2"/>
      <c r="R49" s="2"/>
      <c r="S49" s="2"/>
      <c r="T49" s="2"/>
      <c r="U49" s="2"/>
      <c r="V49" s="2"/>
      <c r="W49" s="2"/>
      <c r="X49" s="2"/>
      <c r="Y49" s="2"/>
      <c r="Z49" s="2"/>
      <c r="AA49" s="2"/>
      <c r="AB49" s="2"/>
      <c r="AC49" s="2"/>
      <c r="AD49" s="2"/>
      <c r="AE49" s="2"/>
    </row>
    <row r="50" spans="1:31" ht="15.75" customHeight="1" x14ac:dyDescent="0.2">
      <c r="A50" s="6" t="s">
        <v>301</v>
      </c>
      <c r="B50" s="2">
        <v>48</v>
      </c>
      <c r="C50" s="2">
        <v>20</v>
      </c>
      <c r="D50" s="2">
        <v>28</v>
      </c>
      <c r="E50" s="2">
        <v>20</v>
      </c>
      <c r="F50" s="2">
        <v>28</v>
      </c>
      <c r="G50" s="2" t="s">
        <v>62</v>
      </c>
      <c r="H50" s="2">
        <v>0.1026</v>
      </c>
      <c r="I50" s="2">
        <v>8.5800000000000001E-2</v>
      </c>
      <c r="J50" s="2">
        <v>8.5800000000000001E-2</v>
      </c>
      <c r="K50" s="2" t="s">
        <v>308</v>
      </c>
      <c r="L50" s="2"/>
      <c r="M50" s="2"/>
      <c r="N50" s="2"/>
      <c r="O50" s="2"/>
      <c r="P50" s="2"/>
      <c r="Q50" s="2"/>
      <c r="R50" s="2"/>
      <c r="S50" s="2"/>
      <c r="T50" s="2"/>
      <c r="U50" s="2"/>
      <c r="V50" s="2"/>
      <c r="W50" s="2"/>
      <c r="X50" s="2"/>
      <c r="Y50" s="2"/>
      <c r="Z50" s="2"/>
      <c r="AA50" s="2"/>
      <c r="AB50" s="2"/>
      <c r="AC50" s="2"/>
      <c r="AD50" s="2"/>
      <c r="AE50" s="2"/>
    </row>
    <row r="51" spans="1:31" ht="15.75" customHeight="1" x14ac:dyDescent="0.2">
      <c r="A51" s="6" t="s">
        <v>304</v>
      </c>
      <c r="B51" s="2">
        <v>155</v>
      </c>
      <c r="C51" s="2">
        <v>99</v>
      </c>
      <c r="D51" s="2">
        <v>56</v>
      </c>
      <c r="E51" s="2">
        <v>99</v>
      </c>
      <c r="F51" s="2">
        <v>56</v>
      </c>
      <c r="G51" s="2" t="s">
        <v>62</v>
      </c>
      <c r="H51" s="2">
        <v>0.48520000000000002</v>
      </c>
      <c r="I51" s="2">
        <v>2.87E-2</v>
      </c>
      <c r="J51" s="2">
        <v>9.7101666666666669E-2</v>
      </c>
      <c r="K51" s="2" t="s">
        <v>308</v>
      </c>
      <c r="L51" s="2"/>
      <c r="M51" s="2"/>
      <c r="N51" s="2"/>
      <c r="O51" s="2"/>
      <c r="P51" s="2"/>
      <c r="Q51" s="2"/>
      <c r="R51" s="2"/>
      <c r="S51" s="2"/>
      <c r="T51" s="2"/>
      <c r="U51" s="2"/>
      <c r="V51" s="2"/>
      <c r="W51" s="2"/>
      <c r="X51" s="2"/>
      <c r="Y51" s="2"/>
      <c r="Z51" s="2"/>
      <c r="AA51" s="2"/>
      <c r="AB51" s="2"/>
      <c r="AC51" s="2"/>
      <c r="AD51" s="2"/>
      <c r="AE51" s="2"/>
    </row>
    <row r="52" spans="1:31" ht="15.75" customHeight="1" x14ac:dyDescent="0.2">
      <c r="A52" s="7" t="s">
        <v>309</v>
      </c>
      <c r="B52" s="2">
        <v>475</v>
      </c>
      <c r="C52" s="2">
        <v>339</v>
      </c>
      <c r="D52" s="2">
        <v>136</v>
      </c>
      <c r="E52" s="2">
        <v>339</v>
      </c>
      <c r="F52" s="2">
        <v>136</v>
      </c>
      <c r="G52" s="2" t="s">
        <v>62</v>
      </c>
      <c r="H52" s="2">
        <v>-6.8699999999999997E-2</v>
      </c>
      <c r="I52" s="2">
        <v>1.03E-2</v>
      </c>
      <c r="J52" s="2">
        <v>4.7379999999999999E-2</v>
      </c>
      <c r="K52" s="2" t="s">
        <v>308</v>
      </c>
      <c r="L52" s="2"/>
      <c r="M52" s="2"/>
      <c r="N52" s="2"/>
      <c r="O52" s="2"/>
      <c r="P52" s="2"/>
      <c r="Q52" s="2"/>
      <c r="R52" s="2"/>
      <c r="S52" s="2"/>
      <c r="T52" s="2"/>
      <c r="U52" s="2"/>
      <c r="V52" s="2"/>
      <c r="W52" s="2"/>
      <c r="X52" s="2"/>
      <c r="Y52" s="2"/>
      <c r="Z52" s="2"/>
      <c r="AA52" s="2"/>
      <c r="AB52" s="2"/>
      <c r="AC52" s="2"/>
      <c r="AD52" s="2"/>
      <c r="AE52" s="2"/>
    </row>
    <row r="53" spans="1:31" ht="15.75" customHeight="1" x14ac:dyDescent="0.2">
      <c r="A53" s="7" t="s">
        <v>314</v>
      </c>
      <c r="B53" s="2">
        <v>55</v>
      </c>
      <c r="C53" s="2">
        <v>26</v>
      </c>
      <c r="D53" s="2">
        <v>29</v>
      </c>
      <c r="E53" s="2">
        <v>26</v>
      </c>
      <c r="F53" s="2">
        <v>29</v>
      </c>
      <c r="G53" s="2" t="s">
        <v>62</v>
      </c>
      <c r="H53" s="4">
        <v>-8.5365899999999995E-2</v>
      </c>
      <c r="I53" s="2">
        <f>B53/(C53*D53)+H53^2/(2*B53)</f>
        <v>7.301054559934457E-2</v>
      </c>
      <c r="J53" s="2">
        <v>0.21903163679803372</v>
      </c>
      <c r="K53" s="2" t="s">
        <v>308</v>
      </c>
      <c r="L53" s="2"/>
      <c r="M53" s="2"/>
      <c r="N53" s="2"/>
      <c r="O53" s="2"/>
      <c r="P53" s="2"/>
      <c r="Q53" s="2"/>
      <c r="R53" s="2"/>
      <c r="S53" s="2"/>
      <c r="T53" s="2"/>
      <c r="U53" s="2"/>
      <c r="V53" s="2"/>
      <c r="W53" s="2"/>
      <c r="X53" s="2"/>
      <c r="Y53" s="2"/>
      <c r="Z53" s="2"/>
      <c r="AA53" s="2"/>
      <c r="AB53" s="2"/>
      <c r="AC53" s="2"/>
      <c r="AD53" s="2"/>
      <c r="AE53" s="2"/>
    </row>
    <row r="54" spans="1:31" ht="15.75" customHeight="1" x14ac:dyDescent="0.2">
      <c r="A54" s="2" t="s">
        <v>464</v>
      </c>
      <c r="B54" s="2">
        <v>42611</v>
      </c>
      <c r="C54" s="2">
        <v>15136</v>
      </c>
      <c r="D54" s="2">
        <v>27475</v>
      </c>
      <c r="E54" s="2">
        <v>30271.644786557463</v>
      </c>
      <c r="F54" s="2">
        <v>54949.355213442541</v>
      </c>
      <c r="G54" s="2" t="s">
        <v>62</v>
      </c>
      <c r="H54" s="2">
        <v>1.989788E-2</v>
      </c>
      <c r="I54" s="2">
        <f>(E54+F54)/(E54*F54)+H54^2/(2*(E54+F54))</f>
        <v>5.1235112889134116E-5</v>
      </c>
      <c r="J54" s="2">
        <v>7.2537034589716738E-4</v>
      </c>
      <c r="K54" s="2" t="s">
        <v>308</v>
      </c>
      <c r="L54" s="2"/>
      <c r="M54" s="2"/>
      <c r="N54" s="2"/>
      <c r="O54" s="2"/>
      <c r="P54" s="2"/>
      <c r="Q54" s="2"/>
      <c r="R54" s="2"/>
      <c r="S54" s="2"/>
      <c r="T54" s="2"/>
      <c r="U54" s="2"/>
      <c r="V54" s="2"/>
      <c r="W54" s="2"/>
      <c r="X54" s="2"/>
      <c r="Y54" s="2"/>
      <c r="Z54" s="2"/>
      <c r="AA54" s="2"/>
      <c r="AB54" s="2"/>
      <c r="AC54" s="2"/>
      <c r="AD54" s="2"/>
      <c r="AE54" s="2"/>
    </row>
    <row r="55" spans="1:31" ht="15.75" customHeight="1" x14ac:dyDescent="0.2">
      <c r="A55" s="2" t="s">
        <v>322</v>
      </c>
      <c r="B55" s="2">
        <v>797</v>
      </c>
      <c r="C55" s="2">
        <v>399</v>
      </c>
      <c r="D55" s="2">
        <v>398</v>
      </c>
      <c r="E55" s="2">
        <v>399</v>
      </c>
      <c r="F55" s="2">
        <v>398</v>
      </c>
      <c r="G55" s="2" t="s">
        <v>62</v>
      </c>
      <c r="H55" s="2">
        <v>-1.15E-2</v>
      </c>
      <c r="I55" s="2">
        <v>5.0000000000000001E-3</v>
      </c>
      <c r="J55" s="2">
        <v>5.0000000000000001E-3</v>
      </c>
      <c r="K55" s="2" t="s">
        <v>308</v>
      </c>
      <c r="L55" s="2"/>
      <c r="M55" s="2"/>
      <c r="N55" s="2"/>
      <c r="O55" s="2"/>
      <c r="P55" s="2"/>
      <c r="Q55" s="2"/>
      <c r="R55" s="2"/>
      <c r="S55" s="2"/>
      <c r="T55" s="2"/>
      <c r="U55" s="2"/>
      <c r="V55" s="2"/>
      <c r="W55" s="2"/>
      <c r="X55" s="2"/>
      <c r="Y55" s="2"/>
      <c r="Z55" s="2"/>
      <c r="AA55" s="2"/>
      <c r="AB55" s="2"/>
      <c r="AC55" s="2"/>
      <c r="AD55" s="2"/>
      <c r="AE55" s="2"/>
    </row>
    <row r="56" spans="1:31" ht="15.75" customHeight="1" x14ac:dyDescent="0.2">
      <c r="A56" s="6" t="s">
        <v>329</v>
      </c>
      <c r="B56" s="2">
        <v>117</v>
      </c>
      <c r="C56" s="2">
        <v>52</v>
      </c>
      <c r="D56" s="2">
        <v>65</v>
      </c>
      <c r="E56" s="2">
        <v>52</v>
      </c>
      <c r="F56" s="2">
        <v>65</v>
      </c>
      <c r="G56" s="2" t="s">
        <v>62</v>
      </c>
      <c r="H56" s="4">
        <v>0.3614</v>
      </c>
      <c r="I56" s="2">
        <v>1.0699999999999999E-2</v>
      </c>
      <c r="J56" s="2">
        <v>1.0699999999999999E-2</v>
      </c>
      <c r="K56" s="2" t="s">
        <v>308</v>
      </c>
      <c r="L56" s="2"/>
      <c r="M56" s="2"/>
      <c r="N56" s="2"/>
      <c r="O56" s="2"/>
      <c r="P56" s="2"/>
      <c r="Q56" s="2"/>
      <c r="R56" s="2"/>
      <c r="S56" s="2"/>
      <c r="T56" s="2"/>
      <c r="U56" s="2"/>
      <c r="V56" s="2"/>
      <c r="W56" s="2"/>
      <c r="X56" s="2"/>
      <c r="Y56" s="2"/>
      <c r="Z56" s="2"/>
      <c r="AA56" s="2"/>
      <c r="AB56" s="2"/>
      <c r="AC56" s="2"/>
      <c r="AD56" s="2"/>
      <c r="AE56" s="2"/>
    </row>
    <row r="57" spans="1:31" ht="15.75" customHeight="1" x14ac:dyDescent="0.2">
      <c r="A57" s="6" t="s">
        <v>334</v>
      </c>
      <c r="B57" s="2">
        <v>2412</v>
      </c>
      <c r="C57" s="2">
        <v>1206</v>
      </c>
      <c r="D57" s="2">
        <v>1206</v>
      </c>
      <c r="E57" s="2">
        <v>1206</v>
      </c>
      <c r="F57" s="2">
        <v>1206</v>
      </c>
      <c r="G57" s="2" t="s">
        <v>73</v>
      </c>
      <c r="H57" s="2">
        <v>4.9700000000000001E-2</v>
      </c>
      <c r="I57" s="2">
        <f>B57/(C57*D57)+H57^2/(2*B57)</f>
        <v>1.6588868345771145E-3</v>
      </c>
      <c r="J57" s="2">
        <v>1.6588868345771145E-3</v>
      </c>
      <c r="K57" s="2" t="s">
        <v>308</v>
      </c>
      <c r="L57" s="2"/>
      <c r="M57" s="2"/>
      <c r="N57" s="2"/>
      <c r="O57" s="2"/>
      <c r="P57" s="2"/>
      <c r="Q57" s="2"/>
      <c r="R57" s="2"/>
      <c r="S57" s="2"/>
      <c r="T57" s="2"/>
      <c r="U57" s="2"/>
      <c r="V57" s="2"/>
      <c r="W57" s="2"/>
      <c r="X57" s="2"/>
      <c r="Y57" s="2"/>
      <c r="Z57" s="2"/>
      <c r="AA57" s="2"/>
      <c r="AB57" s="2"/>
      <c r="AC57" s="2"/>
      <c r="AD57" s="2"/>
      <c r="AE57" s="2"/>
    </row>
    <row r="58" spans="1:31" ht="15.75" customHeight="1" x14ac:dyDescent="0.2">
      <c r="A58" s="6" t="s">
        <v>339</v>
      </c>
      <c r="B58" s="2">
        <v>96</v>
      </c>
      <c r="C58" s="2">
        <v>46</v>
      </c>
      <c r="D58" s="2">
        <v>50</v>
      </c>
      <c r="E58" s="2">
        <v>46</v>
      </c>
      <c r="F58" s="2">
        <v>50</v>
      </c>
      <c r="G58" s="2" t="s">
        <v>62</v>
      </c>
      <c r="H58" s="2">
        <v>0.48599999999999999</v>
      </c>
      <c r="I58" s="2">
        <v>4.2969E-2</v>
      </c>
      <c r="J58" s="2">
        <v>0.24062640000000002</v>
      </c>
      <c r="K58" s="2" t="s">
        <v>308</v>
      </c>
      <c r="L58" s="2"/>
      <c r="M58" s="2"/>
      <c r="N58" s="2"/>
      <c r="O58" s="2"/>
      <c r="P58" s="2"/>
      <c r="Q58" s="2"/>
      <c r="R58" s="2"/>
      <c r="S58" s="2"/>
      <c r="T58" s="2"/>
      <c r="U58" s="2"/>
      <c r="V58" s="2"/>
      <c r="W58" s="2"/>
      <c r="X58" s="2"/>
      <c r="Y58" s="2"/>
      <c r="Z58" s="2"/>
      <c r="AA58" s="2"/>
      <c r="AB58" s="2"/>
      <c r="AC58" s="2"/>
      <c r="AD58" s="2"/>
      <c r="AE58" s="2"/>
    </row>
    <row r="59" spans="1:31" ht="15.75" customHeight="1" x14ac:dyDescent="0.2">
      <c r="A59" s="6" t="s">
        <v>343</v>
      </c>
      <c r="B59" s="2">
        <v>283</v>
      </c>
      <c r="C59" s="2">
        <v>138</v>
      </c>
      <c r="D59" s="2">
        <v>145</v>
      </c>
      <c r="E59" s="2">
        <v>138</v>
      </c>
      <c r="F59" s="2">
        <v>145</v>
      </c>
      <c r="G59" s="2" t="s">
        <v>62</v>
      </c>
      <c r="H59" s="2">
        <v>-0.1203</v>
      </c>
      <c r="I59" s="2">
        <v>1.4200000000000001E-2</v>
      </c>
      <c r="J59" s="6">
        <v>5.8637647058823537E-2</v>
      </c>
      <c r="K59" s="2" t="s">
        <v>308</v>
      </c>
      <c r="L59" s="2"/>
      <c r="M59" s="2"/>
      <c r="N59" s="2"/>
      <c r="O59" s="2"/>
      <c r="P59" s="2"/>
      <c r="Q59" s="2"/>
      <c r="R59" s="2"/>
      <c r="S59" s="2"/>
      <c r="T59" s="2"/>
      <c r="U59" s="2"/>
      <c r="V59" s="2"/>
      <c r="W59" s="2"/>
      <c r="X59" s="2"/>
      <c r="Y59" s="2"/>
      <c r="Z59" s="2"/>
      <c r="AA59" s="2"/>
      <c r="AB59" s="2"/>
      <c r="AC59" s="2"/>
      <c r="AD59" s="2"/>
      <c r="AE59" s="2"/>
    </row>
    <row r="60" spans="1:31" ht="15.75" customHeight="1" x14ac:dyDescent="0.2">
      <c r="A60" s="2" t="s">
        <v>455</v>
      </c>
      <c r="B60" s="2">
        <v>180</v>
      </c>
      <c r="C60" s="2">
        <v>90</v>
      </c>
      <c r="D60" s="2">
        <v>90</v>
      </c>
      <c r="E60" s="2">
        <v>92.166693586149805</v>
      </c>
      <c r="F60" s="2">
        <v>92.166693586149805</v>
      </c>
      <c r="G60" s="2" t="s">
        <v>108</v>
      </c>
      <c r="H60" s="4">
        <v>4.612778E-2</v>
      </c>
      <c r="I60" s="2">
        <f>(E60+F60)/(E60*F60)+H60^2/(2*(E60+F60))</f>
        <v>2.170558436222951E-2</v>
      </c>
      <c r="J60" s="2">
        <v>2.1705584569771275E-2</v>
      </c>
      <c r="K60" s="2" t="s">
        <v>308</v>
      </c>
      <c r="L60" s="2"/>
      <c r="M60" s="2"/>
      <c r="N60" s="2"/>
      <c r="O60" s="2"/>
      <c r="P60" s="2"/>
      <c r="Q60" s="2"/>
      <c r="R60" s="2"/>
      <c r="S60" s="2"/>
      <c r="T60" s="2"/>
      <c r="U60" s="2"/>
      <c r="V60" s="2"/>
      <c r="W60" s="2"/>
      <c r="X60" s="2"/>
      <c r="Y60" s="2"/>
      <c r="Z60" s="2"/>
      <c r="AA60" s="2"/>
      <c r="AB60" s="2"/>
      <c r="AC60" s="2"/>
      <c r="AD60" s="2"/>
      <c r="AE60" s="2"/>
    </row>
    <row r="61" spans="1:31" ht="15.75" customHeight="1" x14ac:dyDescent="0.2">
      <c r="A61" s="7" t="s">
        <v>353</v>
      </c>
      <c r="B61" s="2">
        <v>241</v>
      </c>
      <c r="C61" s="2">
        <v>112</v>
      </c>
      <c r="D61" s="2">
        <v>129</v>
      </c>
      <c r="E61" s="2">
        <v>112</v>
      </c>
      <c r="F61" s="2">
        <v>129</v>
      </c>
      <c r="G61" s="2" t="s">
        <v>108</v>
      </c>
      <c r="H61" s="2">
        <v>-8.3400000000000002E-2</v>
      </c>
      <c r="I61" s="2">
        <v>1.67E-2</v>
      </c>
      <c r="J61" s="2">
        <v>1.67E-2</v>
      </c>
      <c r="K61" s="2" t="s">
        <v>308</v>
      </c>
      <c r="L61" s="2"/>
      <c r="M61" s="2"/>
      <c r="N61" s="2"/>
      <c r="O61" s="2"/>
      <c r="P61" s="2"/>
      <c r="Q61" s="2"/>
      <c r="R61" s="2"/>
      <c r="S61" s="2"/>
      <c r="T61" s="2"/>
      <c r="U61" s="2"/>
      <c r="V61" s="2"/>
      <c r="W61" s="2"/>
      <c r="X61" s="2"/>
      <c r="Y61" s="2"/>
      <c r="Z61" s="2"/>
      <c r="AA61" s="2"/>
      <c r="AB61" s="2"/>
      <c r="AC61" s="2"/>
      <c r="AD61" s="2"/>
      <c r="AE61" s="2"/>
    </row>
    <row r="62" spans="1:31" ht="15.75" customHeight="1" x14ac:dyDescent="0.2">
      <c r="A62" s="2" t="s">
        <v>355</v>
      </c>
      <c r="B62" s="2">
        <v>30</v>
      </c>
      <c r="C62" s="2">
        <v>18</v>
      </c>
      <c r="D62" s="2">
        <v>12</v>
      </c>
      <c r="E62" s="2">
        <v>18</v>
      </c>
      <c r="F62" s="2">
        <v>12</v>
      </c>
      <c r="G62" s="2" t="s">
        <v>62</v>
      </c>
      <c r="H62" s="4">
        <v>0.26900000000000002</v>
      </c>
      <c r="I62" s="2">
        <f>B62/(C62*D62)+H62^2/(2*B62)</f>
        <v>0.14009490555555557</v>
      </c>
      <c r="J62" s="2">
        <v>0.28018981111111113</v>
      </c>
      <c r="K62" s="2" t="s">
        <v>308</v>
      </c>
      <c r="L62" s="2"/>
      <c r="M62" s="2"/>
      <c r="N62" s="2"/>
      <c r="O62" s="2"/>
      <c r="P62" s="2"/>
      <c r="Q62" s="2"/>
      <c r="R62" s="2"/>
      <c r="S62" s="2"/>
      <c r="T62" s="2"/>
      <c r="U62" s="2"/>
      <c r="V62" s="2"/>
      <c r="W62" s="2"/>
      <c r="X62" s="2"/>
      <c r="Y62" s="2"/>
      <c r="Z62" s="2"/>
      <c r="AA62" s="2"/>
      <c r="AB62" s="2"/>
      <c r="AC62" s="2"/>
      <c r="AD62" s="2"/>
      <c r="AE62" s="2"/>
    </row>
    <row r="63" spans="1:31" ht="15.75" customHeight="1" x14ac:dyDescent="0.2">
      <c r="A63" s="7" t="s">
        <v>465</v>
      </c>
      <c r="B63" s="2">
        <v>51</v>
      </c>
      <c r="C63" s="2">
        <v>17</v>
      </c>
      <c r="D63" s="2">
        <v>34</v>
      </c>
      <c r="E63" s="2">
        <v>22.972790896365318</v>
      </c>
      <c r="F63" s="2">
        <v>45.945581792730636</v>
      </c>
      <c r="G63" s="2" t="s">
        <v>62</v>
      </c>
      <c r="H63" s="2">
        <v>0.25080000000000002</v>
      </c>
      <c r="I63" s="2">
        <f>(E63+F63)/(E63*F63)+H63^2/(2*(E63+F63))</f>
        <v>6.5750976745232281E-2</v>
      </c>
      <c r="J63" s="2">
        <v>0.27615414106058456</v>
      </c>
      <c r="K63" s="2" t="s">
        <v>308</v>
      </c>
      <c r="L63" s="2"/>
      <c r="M63" s="2"/>
      <c r="N63" s="2"/>
      <c r="O63" s="2"/>
      <c r="P63" s="2"/>
      <c r="Q63" s="2"/>
      <c r="R63" s="2"/>
      <c r="S63" s="2"/>
      <c r="T63" s="2"/>
      <c r="U63" s="2"/>
      <c r="V63" s="2"/>
      <c r="W63" s="2"/>
      <c r="X63" s="2"/>
      <c r="Y63" s="2"/>
      <c r="Z63" s="2"/>
      <c r="AA63" s="2"/>
      <c r="AB63" s="2"/>
      <c r="AC63" s="2"/>
      <c r="AD63" s="2"/>
      <c r="AE63" s="2"/>
    </row>
    <row r="64" spans="1:31" ht="15.75" customHeight="1" x14ac:dyDescent="0.2">
      <c r="A64" s="7" t="s">
        <v>364</v>
      </c>
      <c r="B64" s="2">
        <v>75</v>
      </c>
      <c r="C64" s="2">
        <v>45</v>
      </c>
      <c r="D64" s="2">
        <v>30</v>
      </c>
      <c r="E64" s="2">
        <v>45</v>
      </c>
      <c r="F64" s="2">
        <v>30</v>
      </c>
      <c r="G64" s="2" t="s">
        <v>73</v>
      </c>
      <c r="H64" s="2">
        <v>-0.13689999999999999</v>
      </c>
      <c r="I64" s="2">
        <v>5.57E-2</v>
      </c>
      <c r="J64" s="2">
        <v>0.32306000000000001</v>
      </c>
      <c r="K64" s="2"/>
      <c r="L64" s="2"/>
      <c r="M64" s="2"/>
      <c r="N64" s="2"/>
      <c r="O64" s="2"/>
      <c r="P64" s="2"/>
      <c r="Q64" s="2"/>
      <c r="R64" s="2"/>
      <c r="S64" s="2"/>
      <c r="T64" s="2"/>
      <c r="U64" s="2"/>
      <c r="V64" s="2"/>
      <c r="W64" s="2"/>
      <c r="X64" s="2"/>
      <c r="Y64" s="2"/>
      <c r="Z64" s="2"/>
      <c r="AA64" s="2"/>
      <c r="AB64" s="2"/>
      <c r="AC64" s="2"/>
      <c r="AD64" s="2"/>
      <c r="AE64" s="2"/>
    </row>
    <row r="65" spans="1:31" ht="15.75" customHeight="1" x14ac:dyDescent="0.2">
      <c r="A65" s="2" t="s">
        <v>367</v>
      </c>
      <c r="B65" s="2">
        <v>99</v>
      </c>
      <c r="C65" s="2">
        <v>57</v>
      </c>
      <c r="D65" s="2">
        <v>42</v>
      </c>
      <c r="E65" s="2">
        <v>57</v>
      </c>
      <c r="F65" s="2">
        <v>42</v>
      </c>
      <c r="G65" s="2" t="s">
        <v>62</v>
      </c>
      <c r="H65" s="2">
        <v>-0.32579999999999998</v>
      </c>
      <c r="I65" s="2">
        <v>4.1889999999999997E-2</v>
      </c>
      <c r="J65" s="2">
        <v>4.1889999999999997E-2</v>
      </c>
      <c r="K65" s="2" t="s">
        <v>308</v>
      </c>
      <c r="L65" s="2"/>
      <c r="M65" s="2"/>
      <c r="N65" s="2"/>
      <c r="O65" s="2"/>
      <c r="P65" s="2"/>
      <c r="Q65" s="2"/>
      <c r="R65" s="2"/>
      <c r="S65" s="2"/>
      <c r="T65" s="2"/>
      <c r="U65" s="2"/>
      <c r="V65" s="2"/>
      <c r="W65" s="2"/>
      <c r="X65" s="2"/>
      <c r="Y65" s="2"/>
      <c r="Z65" s="2"/>
      <c r="AA65" s="2"/>
      <c r="AB65" s="2"/>
      <c r="AC65" s="2"/>
      <c r="AD65" s="2"/>
      <c r="AE65" s="2"/>
    </row>
    <row r="66" spans="1:31" ht="15.75" customHeight="1" x14ac:dyDescent="0.2">
      <c r="A66" s="2" t="s">
        <v>371</v>
      </c>
      <c r="B66" s="2">
        <v>987</v>
      </c>
      <c r="C66" s="2">
        <v>464</v>
      </c>
      <c r="D66" s="2">
        <v>523</v>
      </c>
      <c r="E66" s="2">
        <v>464</v>
      </c>
      <c r="F66" s="2">
        <v>523</v>
      </c>
      <c r="G66" s="2" t="s">
        <v>62</v>
      </c>
      <c r="H66" s="2">
        <v>-4.48E-2</v>
      </c>
      <c r="I66" s="2">
        <v>4.1000000000000003E-3</v>
      </c>
      <c r="J66" s="2">
        <v>6.1090000000000005E-2</v>
      </c>
      <c r="K66" s="2" t="s">
        <v>772</v>
      </c>
      <c r="L66" s="2"/>
      <c r="M66" s="2"/>
      <c r="N66" s="2"/>
      <c r="O66" s="2"/>
      <c r="P66" s="2"/>
      <c r="Q66" s="2"/>
      <c r="R66" s="2"/>
      <c r="S66" s="2"/>
      <c r="T66" s="2"/>
      <c r="U66" s="2"/>
      <c r="V66" s="2"/>
      <c r="W66" s="2"/>
      <c r="X66" s="2"/>
      <c r="Y66" s="2"/>
      <c r="Z66" s="2"/>
      <c r="AA66" s="2"/>
      <c r="AB66" s="2"/>
      <c r="AC66" s="2"/>
      <c r="AD66" s="2"/>
      <c r="AE66" s="2"/>
    </row>
    <row r="67" spans="1:31" ht="15.75" customHeight="1" x14ac:dyDescent="0.2">
      <c r="A67" s="2" t="s">
        <v>374</v>
      </c>
      <c r="B67" s="2">
        <v>979</v>
      </c>
      <c r="C67" s="2">
        <v>458</v>
      </c>
      <c r="D67" s="2">
        <v>521</v>
      </c>
      <c r="E67" s="2">
        <v>458</v>
      </c>
      <c r="F67" s="2">
        <v>521</v>
      </c>
      <c r="G67" s="2" t="s">
        <v>108</v>
      </c>
      <c r="H67" s="2">
        <v>0.42820000000000003</v>
      </c>
      <c r="I67" s="2">
        <v>4.1999999999999997E-3</v>
      </c>
      <c r="J67" s="2">
        <v>6.2100000000000002E-2</v>
      </c>
      <c r="K67" s="2" t="s">
        <v>773</v>
      </c>
      <c r="L67" s="2"/>
      <c r="M67" s="2"/>
      <c r="N67" s="2"/>
      <c r="O67" s="2"/>
      <c r="P67" s="2"/>
      <c r="Q67" s="2"/>
      <c r="R67" s="2"/>
      <c r="S67" s="2"/>
      <c r="T67" s="2"/>
      <c r="U67" s="2"/>
      <c r="V67" s="2"/>
      <c r="W67" s="2"/>
      <c r="X67" s="2"/>
      <c r="Y67" s="2"/>
      <c r="Z67" s="2"/>
      <c r="AA67" s="2"/>
      <c r="AB67" s="2"/>
      <c r="AC67" s="2"/>
      <c r="AD67" s="2"/>
      <c r="AE67" s="2"/>
    </row>
    <row r="68" spans="1:31" ht="15.75" customHeight="1" x14ac:dyDescent="0.2">
      <c r="A68" s="6" t="s">
        <v>375</v>
      </c>
      <c r="B68" s="2">
        <v>20</v>
      </c>
      <c r="C68" s="2">
        <v>10</v>
      </c>
      <c r="D68" s="2">
        <v>10</v>
      </c>
      <c r="E68" s="2">
        <v>10</v>
      </c>
      <c r="F68" s="2">
        <v>10</v>
      </c>
      <c r="G68" s="2" t="s">
        <v>62</v>
      </c>
      <c r="H68" s="4">
        <v>0.23699999999999999</v>
      </c>
      <c r="I68" s="2">
        <f>B68/(C68*D68)+H68^2/(2*B68)</f>
        <v>0.20140422500000002</v>
      </c>
      <c r="J68" s="2">
        <v>0.20140422500000002</v>
      </c>
      <c r="K68" s="2" t="s">
        <v>308</v>
      </c>
      <c r="L68" s="2"/>
      <c r="M68" s="2"/>
      <c r="N68" s="2"/>
      <c r="O68" s="2"/>
      <c r="P68" s="2"/>
      <c r="Q68" s="2"/>
      <c r="R68" s="2"/>
      <c r="S68" s="2"/>
      <c r="T68" s="2"/>
      <c r="U68" s="2"/>
      <c r="V68" s="2"/>
      <c r="W68" s="2"/>
      <c r="X68" s="2"/>
      <c r="Y68" s="2"/>
      <c r="Z68" s="2"/>
      <c r="AA68" s="2"/>
      <c r="AB68" s="2"/>
      <c r="AC68" s="2"/>
      <c r="AD68" s="2"/>
      <c r="AE68" s="2"/>
    </row>
    <row r="69" spans="1:31" ht="15.75" customHeight="1" x14ac:dyDescent="0.2">
      <c r="A69" s="2" t="s">
        <v>457</v>
      </c>
      <c r="B69" s="2">
        <v>383</v>
      </c>
      <c r="C69" s="2">
        <v>198</v>
      </c>
      <c r="D69" s="2">
        <v>185</v>
      </c>
      <c r="E69" s="2">
        <v>395.48302872062663</v>
      </c>
      <c r="F69" s="2">
        <v>369.51697127937337</v>
      </c>
      <c r="G69" s="2" t="s">
        <v>62</v>
      </c>
      <c r="H69" s="2">
        <v>0.1166</v>
      </c>
      <c r="I69" s="2">
        <f>(E69+F69)/(E69*F69)+H69^2/(2*(E69+F69))</f>
        <v>5.2436751432858881E-3</v>
      </c>
      <c r="J69" s="2">
        <v>9.2157590643249469E-3</v>
      </c>
      <c r="K69" s="2" t="s">
        <v>308</v>
      </c>
      <c r="L69" s="2"/>
      <c r="M69" s="2"/>
      <c r="N69" s="2"/>
      <c r="O69" s="2"/>
      <c r="P69" s="2"/>
      <c r="Q69" s="2"/>
      <c r="R69" s="2"/>
      <c r="S69" s="2"/>
      <c r="T69" s="2"/>
      <c r="U69" s="2"/>
      <c r="V69" s="2"/>
      <c r="W69" s="2"/>
      <c r="X69" s="2"/>
      <c r="Y69" s="2"/>
      <c r="Z69" s="2"/>
      <c r="AA69" s="2"/>
      <c r="AB69" s="2"/>
      <c r="AC69" s="2"/>
      <c r="AD69" s="2"/>
      <c r="AE69" s="2"/>
    </row>
    <row r="70" spans="1:31" ht="15.75" customHeight="1" x14ac:dyDescent="0.2">
      <c r="A70" s="2" t="s">
        <v>382</v>
      </c>
      <c r="B70" s="2">
        <v>46</v>
      </c>
      <c r="C70" s="2">
        <v>23</v>
      </c>
      <c r="D70" s="2">
        <v>23</v>
      </c>
      <c r="E70" s="2">
        <v>23</v>
      </c>
      <c r="F70" s="2">
        <v>23</v>
      </c>
      <c r="G70" s="2" t="s">
        <v>385</v>
      </c>
      <c r="H70" s="2">
        <v>-0.21049999999999999</v>
      </c>
      <c r="I70" s="2">
        <v>8.7400000000000005E-2</v>
      </c>
      <c r="J70" s="2">
        <v>8.7400000000000005E-2</v>
      </c>
      <c r="K70" s="2" t="s">
        <v>308</v>
      </c>
      <c r="L70" s="2"/>
      <c r="M70" s="2"/>
      <c r="N70" s="2"/>
      <c r="O70" s="2"/>
      <c r="P70" s="2"/>
      <c r="Q70" s="2"/>
      <c r="R70" s="2"/>
      <c r="S70" s="2"/>
      <c r="T70" s="2"/>
      <c r="U70" s="2"/>
      <c r="V70" s="2"/>
      <c r="W70" s="2"/>
      <c r="X70" s="2"/>
      <c r="Y70" s="2"/>
      <c r="Z70" s="2"/>
      <c r="AA70" s="2"/>
      <c r="AB70" s="2"/>
      <c r="AC70" s="2"/>
      <c r="AD70" s="2"/>
      <c r="AE70" s="2"/>
    </row>
    <row r="71" spans="1:31" ht="15.75" customHeight="1" x14ac:dyDescent="0.2">
      <c r="A71" s="2" t="s">
        <v>387</v>
      </c>
      <c r="B71" s="2">
        <v>46</v>
      </c>
      <c r="C71" s="2">
        <v>23</v>
      </c>
      <c r="D71" s="2">
        <v>23</v>
      </c>
      <c r="E71" s="2">
        <v>23</v>
      </c>
      <c r="F71" s="2">
        <v>23</v>
      </c>
      <c r="G71" s="2" t="s">
        <v>385</v>
      </c>
      <c r="H71" s="2">
        <v>1.5053000000000001</v>
      </c>
      <c r="I71" s="2">
        <v>0.1116</v>
      </c>
      <c r="J71" s="2">
        <v>0.1116</v>
      </c>
      <c r="K71" s="2" t="s">
        <v>308</v>
      </c>
      <c r="L71" s="2"/>
      <c r="M71" s="2"/>
      <c r="N71" s="2"/>
      <c r="O71" s="2"/>
      <c r="P71" s="2"/>
      <c r="Q71" s="2"/>
      <c r="R71" s="2"/>
      <c r="S71" s="2"/>
      <c r="T71" s="2"/>
      <c r="U71" s="2"/>
      <c r="V71" s="2"/>
      <c r="W71" s="2"/>
      <c r="X71" s="2"/>
      <c r="Y71" s="2"/>
      <c r="Z71" s="2"/>
      <c r="AA71" s="2"/>
      <c r="AB71" s="2"/>
      <c r="AC71" s="2"/>
      <c r="AD71" s="2"/>
      <c r="AE71" s="2"/>
    </row>
    <row r="72" spans="1:31" ht="15.75" customHeight="1" x14ac:dyDescent="0.2">
      <c r="A72" s="6" t="s">
        <v>388</v>
      </c>
      <c r="B72" s="2">
        <v>143</v>
      </c>
      <c r="C72" s="2">
        <v>59</v>
      </c>
      <c r="D72" s="2">
        <v>84</v>
      </c>
      <c r="E72" s="2">
        <v>59</v>
      </c>
      <c r="F72" s="2">
        <v>84</v>
      </c>
      <c r="G72" s="2" t="s">
        <v>62</v>
      </c>
      <c r="H72" s="2">
        <v>0.9526</v>
      </c>
      <c r="I72" s="2">
        <v>3.2000000000000001E-2</v>
      </c>
      <c r="J72" s="2">
        <v>9.0971428571428564E-2</v>
      </c>
      <c r="K72" s="2" t="s">
        <v>308</v>
      </c>
      <c r="L72" s="2"/>
      <c r="M72" s="2"/>
      <c r="N72" s="2"/>
      <c r="O72" s="2"/>
      <c r="P72" s="2"/>
      <c r="Q72" s="2"/>
      <c r="R72" s="2"/>
      <c r="S72" s="2"/>
      <c r="T72" s="2"/>
      <c r="U72" s="2"/>
      <c r="V72" s="2"/>
      <c r="W72" s="2"/>
      <c r="X72" s="2"/>
      <c r="Y72" s="2"/>
      <c r="Z72" s="2"/>
      <c r="AA72" s="2"/>
      <c r="AB72" s="2"/>
      <c r="AC72" s="2"/>
      <c r="AD72" s="2"/>
      <c r="AE72" s="2"/>
    </row>
    <row r="73" spans="1:31" ht="15.75" customHeight="1" x14ac:dyDescent="0.2">
      <c r="A73" s="2" t="s">
        <v>393</v>
      </c>
      <c r="B73" s="2">
        <v>78</v>
      </c>
      <c r="C73" s="2">
        <v>41</v>
      </c>
      <c r="D73" s="2">
        <v>37</v>
      </c>
      <c r="E73" s="2">
        <v>41</v>
      </c>
      <c r="F73" s="2">
        <v>37</v>
      </c>
      <c r="G73" s="2" t="s">
        <v>108</v>
      </c>
      <c r="H73" s="2">
        <v>0.23</v>
      </c>
      <c r="I73" s="2">
        <f>B73/(C73*D73)+H73^2/(2*B73)</f>
        <v>5.1756373493568618E-2</v>
      </c>
      <c r="J73" s="2">
        <v>5.1756373493568618E-2</v>
      </c>
      <c r="K73" s="2" t="s">
        <v>308</v>
      </c>
      <c r="L73" s="2"/>
      <c r="M73" s="2"/>
      <c r="N73" s="2"/>
      <c r="O73" s="2"/>
      <c r="P73" s="2"/>
      <c r="Q73" s="2"/>
      <c r="R73" s="2"/>
      <c r="S73" s="2"/>
      <c r="T73" s="2"/>
      <c r="U73" s="2"/>
      <c r="V73" s="2"/>
      <c r="W73" s="2"/>
      <c r="X73" s="2"/>
      <c r="Y73" s="2"/>
      <c r="Z73" s="2"/>
      <c r="AA73" s="2"/>
      <c r="AB73" s="2"/>
      <c r="AC73" s="2"/>
      <c r="AD73" s="2"/>
      <c r="AE73" s="2"/>
    </row>
    <row r="74" spans="1:31" ht="15.75" customHeight="1" x14ac:dyDescent="0.2">
      <c r="A74" s="2" t="s">
        <v>396</v>
      </c>
      <c r="B74" s="2">
        <v>108</v>
      </c>
      <c r="C74" s="2">
        <v>54</v>
      </c>
      <c r="D74" s="2">
        <v>54</v>
      </c>
      <c r="E74" s="2">
        <v>54</v>
      </c>
      <c r="F74" s="2">
        <v>54</v>
      </c>
      <c r="G74" s="2" t="s">
        <v>108</v>
      </c>
      <c r="H74" s="2">
        <v>-3.1E-2</v>
      </c>
      <c r="I74" s="2">
        <v>3.6999999999999998E-2</v>
      </c>
      <c r="J74" s="2">
        <v>3.6999999999999998E-2</v>
      </c>
      <c r="K74" s="2" t="s">
        <v>308</v>
      </c>
      <c r="L74" s="2"/>
      <c r="M74" s="2"/>
      <c r="N74" s="2"/>
      <c r="O74" s="2"/>
      <c r="P74" s="2"/>
      <c r="Q74" s="2"/>
      <c r="R74" s="2"/>
      <c r="S74" s="2"/>
      <c r="T74" s="2"/>
      <c r="U74" s="2"/>
      <c r="V74" s="2"/>
      <c r="W74" s="2"/>
      <c r="X74" s="2"/>
      <c r="Y74" s="2"/>
      <c r="Z74" s="2"/>
      <c r="AA74" s="2"/>
      <c r="AB74" s="2"/>
      <c r="AC74" s="2"/>
      <c r="AD74" s="2"/>
      <c r="AE74" s="2"/>
    </row>
    <row r="75" spans="1:31" ht="15.75" customHeight="1" x14ac:dyDescent="0.2">
      <c r="A75" s="2" t="s">
        <v>397</v>
      </c>
      <c r="B75" s="2">
        <v>42</v>
      </c>
      <c r="C75" s="2">
        <v>21</v>
      </c>
      <c r="D75" s="2">
        <v>21</v>
      </c>
      <c r="E75" s="2">
        <v>21</v>
      </c>
      <c r="F75" s="2">
        <v>21</v>
      </c>
      <c r="G75" s="2" t="s">
        <v>108</v>
      </c>
      <c r="H75" s="2">
        <v>0.86529999999999996</v>
      </c>
      <c r="I75" s="2">
        <v>0.1042</v>
      </c>
      <c r="J75" s="2">
        <v>0.1042</v>
      </c>
      <c r="K75" s="2" t="s">
        <v>308</v>
      </c>
      <c r="L75" s="2"/>
      <c r="M75" s="2"/>
      <c r="N75" s="2"/>
      <c r="O75" s="2"/>
      <c r="P75" s="2"/>
      <c r="Q75" s="2"/>
      <c r="R75" s="2"/>
      <c r="S75" s="2"/>
      <c r="T75" s="2"/>
      <c r="U75" s="2"/>
      <c r="V75" s="2"/>
      <c r="W75" s="2"/>
      <c r="X75" s="2"/>
      <c r="Y75" s="2"/>
      <c r="Z75" s="2"/>
      <c r="AA75" s="2"/>
      <c r="AB75" s="2"/>
      <c r="AC75" s="2"/>
      <c r="AD75" s="2"/>
      <c r="AE75" s="2"/>
    </row>
    <row r="76" spans="1:31" ht="15.75" customHeight="1" x14ac:dyDescent="0.2">
      <c r="A76" s="2" t="s">
        <v>398</v>
      </c>
      <c r="B76" s="2">
        <v>1786</v>
      </c>
      <c r="C76" s="2">
        <v>878</v>
      </c>
      <c r="D76" s="2">
        <v>908</v>
      </c>
      <c r="E76" s="2">
        <v>878</v>
      </c>
      <c r="F76" s="2">
        <v>908</v>
      </c>
      <c r="G76" s="2" t="s">
        <v>62</v>
      </c>
      <c r="H76" s="2">
        <v>-4.1000000000000002E-2</v>
      </c>
      <c r="I76" s="2">
        <v>2.2000000000000001E-3</v>
      </c>
      <c r="J76" s="2">
        <v>2.2000000000000001E-3</v>
      </c>
      <c r="K76" s="2"/>
      <c r="L76" s="2"/>
      <c r="M76" s="2"/>
      <c r="N76" s="2"/>
      <c r="O76" s="2"/>
      <c r="P76" s="2"/>
      <c r="Q76" s="2"/>
      <c r="R76" s="2"/>
      <c r="S76" s="2"/>
      <c r="T76" s="2"/>
      <c r="U76" s="2"/>
      <c r="V76" s="2"/>
      <c r="W76" s="2"/>
      <c r="X76" s="2"/>
      <c r="Y76" s="2"/>
      <c r="Z76" s="2"/>
      <c r="AA76" s="2"/>
      <c r="AB76" s="2"/>
      <c r="AC76" s="2"/>
      <c r="AD76" s="2"/>
      <c r="AE76" s="2"/>
    </row>
    <row r="77" spans="1:31" ht="15.75" customHeight="1" x14ac:dyDescent="0.2">
      <c r="A77" s="2" t="s">
        <v>401</v>
      </c>
      <c r="B77" s="2">
        <v>1662</v>
      </c>
      <c r="C77" s="2">
        <v>833</v>
      </c>
      <c r="D77" s="2">
        <v>829</v>
      </c>
      <c r="E77" s="2">
        <v>833</v>
      </c>
      <c r="F77" s="2">
        <v>829</v>
      </c>
      <c r="G77" s="2" t="s">
        <v>62</v>
      </c>
      <c r="H77" s="2">
        <v>0.1111</v>
      </c>
      <c r="I77" s="2">
        <v>2.3999999999999998E-3</v>
      </c>
      <c r="J77" s="2">
        <v>2.3999999999999998E-3</v>
      </c>
      <c r="K77" s="2"/>
      <c r="L77" s="2"/>
      <c r="M77" s="2"/>
      <c r="N77" s="2"/>
      <c r="O77" s="2"/>
      <c r="P77" s="2"/>
      <c r="Q77" s="2"/>
      <c r="R77" s="2"/>
      <c r="S77" s="2"/>
      <c r="T77" s="2"/>
      <c r="U77" s="2"/>
      <c r="V77" s="2"/>
      <c r="W77" s="2"/>
      <c r="X77" s="2"/>
      <c r="Y77" s="2"/>
      <c r="Z77" s="2"/>
      <c r="AA77" s="2"/>
      <c r="AB77" s="2"/>
      <c r="AC77" s="2"/>
      <c r="AD77" s="2"/>
      <c r="AE77" s="2"/>
    </row>
    <row r="78" spans="1:31" ht="15.75" customHeight="1" x14ac:dyDescent="0.2">
      <c r="A78" s="2" t="s">
        <v>402</v>
      </c>
      <c r="B78" s="2">
        <v>306</v>
      </c>
      <c r="C78" s="2">
        <v>152</v>
      </c>
      <c r="D78" s="2">
        <v>154</v>
      </c>
      <c r="E78" s="2">
        <v>152</v>
      </c>
      <c r="F78" s="2">
        <v>154</v>
      </c>
      <c r="G78" s="2" t="s">
        <v>108</v>
      </c>
      <c r="H78" s="2">
        <v>0.1646</v>
      </c>
      <c r="I78" s="2">
        <v>5.4999999999999997E-3</v>
      </c>
      <c r="J78" s="2">
        <v>5.4999999999999997E-3</v>
      </c>
      <c r="K78" s="2" t="s">
        <v>308</v>
      </c>
      <c r="L78" s="2"/>
      <c r="M78" s="2"/>
      <c r="N78" s="2"/>
      <c r="O78" s="2"/>
      <c r="P78" s="2"/>
      <c r="Q78" s="2"/>
      <c r="R78" s="2"/>
      <c r="S78" s="2"/>
      <c r="T78" s="2"/>
      <c r="U78" s="2"/>
      <c r="V78" s="2"/>
      <c r="W78" s="2"/>
      <c r="X78" s="2"/>
      <c r="Y78" s="2"/>
      <c r="Z78" s="2"/>
      <c r="AA78" s="2"/>
      <c r="AB78" s="2"/>
      <c r="AC78" s="2"/>
      <c r="AD78" s="2"/>
      <c r="AE78" s="2"/>
    </row>
    <row r="79" spans="1:31" ht="15.75" customHeight="1" x14ac:dyDescent="0.2">
      <c r="A79" s="2" t="s">
        <v>407</v>
      </c>
      <c r="B79" s="8">
        <v>6323</v>
      </c>
      <c r="C79" s="2">
        <v>3173</v>
      </c>
      <c r="D79" s="8">
        <f t="shared" ref="D79:D80" si="0">B79-C79</f>
        <v>3150</v>
      </c>
      <c r="E79" s="2">
        <v>3173</v>
      </c>
      <c r="F79" s="2">
        <v>3150</v>
      </c>
      <c r="G79" s="2" t="s">
        <v>108</v>
      </c>
      <c r="H79" s="2">
        <v>-7.4000000000000003E-3</v>
      </c>
      <c r="I79" s="2">
        <v>5.9999999999999995E-4</v>
      </c>
      <c r="J79" s="2">
        <v>5.9999999999999995E-4</v>
      </c>
      <c r="K79" s="2" t="s">
        <v>308</v>
      </c>
      <c r="L79" s="2"/>
      <c r="M79" s="2"/>
      <c r="N79" s="2"/>
      <c r="O79" s="2"/>
      <c r="P79" s="2"/>
      <c r="Q79" s="2"/>
      <c r="R79" s="2"/>
      <c r="S79" s="2"/>
      <c r="T79" s="2"/>
      <c r="U79" s="2"/>
      <c r="V79" s="2"/>
      <c r="W79" s="2"/>
      <c r="X79" s="2"/>
      <c r="Y79" s="2"/>
      <c r="Z79" s="2"/>
      <c r="AA79" s="2"/>
      <c r="AB79" s="2"/>
      <c r="AC79" s="2"/>
      <c r="AD79" s="2"/>
      <c r="AE79" s="2"/>
    </row>
    <row r="80" spans="1:31" ht="15.75" customHeight="1" x14ac:dyDescent="0.2">
      <c r="A80" s="2" t="s">
        <v>412</v>
      </c>
      <c r="B80" s="8">
        <v>6219</v>
      </c>
      <c r="C80" s="2">
        <v>3121</v>
      </c>
      <c r="D80" s="8">
        <f t="shared" si="0"/>
        <v>3098</v>
      </c>
      <c r="E80" s="2">
        <v>3121</v>
      </c>
      <c r="F80" s="2">
        <v>3098</v>
      </c>
      <c r="G80" s="2" t="s">
        <v>108</v>
      </c>
      <c r="H80" s="2">
        <v>8.1299999999999997E-2</v>
      </c>
      <c r="I80" s="2">
        <v>5.9999999999999995E-4</v>
      </c>
      <c r="J80" s="2">
        <v>5.9999999999999995E-4</v>
      </c>
      <c r="K80" s="2" t="s">
        <v>308</v>
      </c>
      <c r="L80" s="2"/>
      <c r="M80" s="2"/>
      <c r="N80" s="2"/>
      <c r="O80" s="2"/>
      <c r="P80" s="2"/>
      <c r="Q80" s="2"/>
      <c r="R80" s="2"/>
      <c r="S80" s="2"/>
      <c r="T80" s="2"/>
      <c r="U80" s="2"/>
      <c r="V80" s="2"/>
      <c r="W80" s="2"/>
      <c r="X80" s="2"/>
      <c r="Y80" s="2"/>
      <c r="Z80" s="2"/>
      <c r="AA80" s="2"/>
      <c r="AB80" s="2"/>
      <c r="AC80" s="2"/>
      <c r="AD80" s="2"/>
      <c r="AE80" s="2"/>
    </row>
    <row r="81" spans="1:31" ht="15.75" customHeight="1" x14ac:dyDescent="0.2">
      <c r="A81" s="2" t="s">
        <v>414</v>
      </c>
      <c r="B81" s="2">
        <v>445</v>
      </c>
      <c r="C81" s="2">
        <v>64</v>
      </c>
      <c r="D81" s="2">
        <v>381</v>
      </c>
      <c r="E81" s="2">
        <v>64</v>
      </c>
      <c r="F81" s="2">
        <v>381</v>
      </c>
      <c r="G81" s="2" t="s">
        <v>62</v>
      </c>
      <c r="H81" s="4">
        <v>-0.218</v>
      </c>
      <c r="I81" s="2">
        <f>B81/(C81*D81)+H81^2/(2*B81)</f>
        <v>1.8303069668819488E-2</v>
      </c>
      <c r="J81" s="2">
        <v>0.1003778873416311</v>
      </c>
      <c r="K81" s="2" t="s">
        <v>308</v>
      </c>
      <c r="L81" s="2"/>
      <c r="M81" s="2"/>
      <c r="N81" s="2"/>
      <c r="O81" s="2"/>
      <c r="P81" s="2"/>
      <c r="Q81" s="2"/>
      <c r="R81" s="2"/>
      <c r="S81" s="2"/>
      <c r="T81" s="2"/>
      <c r="U81" s="2"/>
      <c r="V81" s="2"/>
      <c r="W81" s="2"/>
      <c r="X81" s="2"/>
      <c r="Y81" s="2"/>
      <c r="Z81" s="2"/>
      <c r="AA81" s="2"/>
      <c r="AB81" s="2"/>
      <c r="AC81" s="2"/>
      <c r="AD81" s="2"/>
      <c r="AE81" s="2"/>
    </row>
    <row r="82" spans="1:31" ht="15.75" customHeight="1" x14ac:dyDescent="0.2">
      <c r="A82" s="6" t="s">
        <v>419</v>
      </c>
      <c r="B82" s="2">
        <v>23</v>
      </c>
      <c r="C82" s="2">
        <v>6</v>
      </c>
      <c r="D82" s="2">
        <v>17</v>
      </c>
      <c r="E82" s="2">
        <v>6</v>
      </c>
      <c r="F82" s="2">
        <v>17</v>
      </c>
      <c r="G82" s="2" t="s">
        <v>62</v>
      </c>
      <c r="H82" s="2">
        <v>-2.7E-2</v>
      </c>
      <c r="I82" s="2">
        <v>0.22550600000000001</v>
      </c>
      <c r="J82" s="2">
        <v>0.69906860000000004</v>
      </c>
      <c r="K82" s="2" t="s">
        <v>308</v>
      </c>
      <c r="L82" s="2"/>
      <c r="M82" s="2"/>
      <c r="N82" s="2"/>
      <c r="O82" s="2"/>
      <c r="P82" s="2"/>
      <c r="Q82" s="2"/>
      <c r="R82" s="2"/>
      <c r="S82" s="2"/>
      <c r="T82" s="2"/>
      <c r="U82" s="2"/>
      <c r="V82" s="2"/>
      <c r="W82" s="2"/>
      <c r="X82" s="2"/>
      <c r="Y82" s="2"/>
      <c r="Z82" s="2"/>
      <c r="AA82" s="2"/>
      <c r="AB82" s="2"/>
      <c r="AC82" s="2"/>
      <c r="AD82" s="2"/>
      <c r="AE82" s="2"/>
    </row>
    <row r="83" spans="1:31"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row>
    <row r="84" spans="1:31" s="16" customFormat="1" ht="15.75" customHeight="1" x14ac:dyDescent="0.2">
      <c r="A84" s="17" t="s">
        <v>466</v>
      </c>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row>
    <row r="85" spans="1:31" ht="15.75" customHeight="1" x14ac:dyDescent="0.2">
      <c r="A85" s="2" t="s">
        <v>201</v>
      </c>
      <c r="B85" s="2">
        <v>28</v>
      </c>
      <c r="C85" s="2">
        <v>21</v>
      </c>
      <c r="D85" s="2">
        <v>7</v>
      </c>
      <c r="E85" s="2">
        <v>21</v>
      </c>
      <c r="F85" s="2">
        <v>7</v>
      </c>
      <c r="G85" s="2" t="s">
        <v>108</v>
      </c>
      <c r="H85" s="2">
        <v>-7.0699999999999999E-2</v>
      </c>
      <c r="I85" s="2">
        <v>0.193</v>
      </c>
      <c r="J85" s="2">
        <v>0.69480000000000008</v>
      </c>
      <c r="K85" s="2"/>
      <c r="L85" s="2"/>
      <c r="M85" s="2"/>
      <c r="N85" s="2"/>
      <c r="O85" s="2"/>
      <c r="P85" s="2"/>
      <c r="Q85" s="2"/>
      <c r="R85" s="2"/>
      <c r="S85" s="2"/>
      <c r="T85" s="2"/>
      <c r="U85" s="2"/>
      <c r="V85" s="2"/>
      <c r="W85" s="2"/>
      <c r="X85" s="2"/>
      <c r="Y85" s="2"/>
      <c r="Z85" s="2"/>
      <c r="AA85" s="2"/>
      <c r="AB85" s="2"/>
      <c r="AC85" s="2"/>
      <c r="AD85" s="2"/>
      <c r="AE85" s="2"/>
    </row>
    <row r="86" spans="1:31" ht="15.75" customHeight="1" x14ac:dyDescent="0.2">
      <c r="A86" s="2" t="s">
        <v>207</v>
      </c>
      <c r="B86" s="2">
        <v>28</v>
      </c>
      <c r="C86" s="2">
        <v>19</v>
      </c>
      <c r="D86" s="2">
        <v>9</v>
      </c>
      <c r="E86" s="2">
        <v>19</v>
      </c>
      <c r="F86" s="2">
        <v>9</v>
      </c>
      <c r="G86" s="2" t="s">
        <v>108</v>
      </c>
      <c r="H86" s="2">
        <v>1.3919999999999999</v>
      </c>
      <c r="I86" s="2">
        <v>0.1578</v>
      </c>
      <c r="J86" s="2">
        <v>0.56808000000000003</v>
      </c>
      <c r="K86" s="2"/>
      <c r="L86" s="2"/>
      <c r="M86" s="2"/>
      <c r="N86" s="2"/>
      <c r="O86" s="2"/>
      <c r="P86" s="2"/>
      <c r="Q86" s="2"/>
      <c r="R86" s="2"/>
      <c r="S86" s="2"/>
      <c r="T86" s="2"/>
      <c r="U86" s="2"/>
      <c r="V86" s="2"/>
      <c r="W86" s="2"/>
      <c r="X86" s="2"/>
      <c r="Y86" s="2"/>
      <c r="Z86" s="2"/>
      <c r="AA86" s="2"/>
      <c r="AB86" s="2"/>
      <c r="AC86" s="2"/>
      <c r="AD86" s="2"/>
      <c r="AE86" s="2"/>
    </row>
    <row r="87" spans="1:31" ht="15.75" customHeight="1" x14ac:dyDescent="0.2">
      <c r="A87" s="2" t="s">
        <v>209</v>
      </c>
      <c r="B87" s="2">
        <v>20</v>
      </c>
      <c r="C87" s="2">
        <v>6</v>
      </c>
      <c r="D87" s="2">
        <v>14</v>
      </c>
      <c r="E87" s="2">
        <v>6</v>
      </c>
      <c r="F87" s="2">
        <v>14</v>
      </c>
      <c r="G87" s="2" t="s">
        <v>108</v>
      </c>
      <c r="H87" s="2">
        <v>0.1875</v>
      </c>
      <c r="I87" s="2">
        <v>0.14480000000000001</v>
      </c>
      <c r="J87" s="2">
        <v>0.40544000000000002</v>
      </c>
      <c r="K87" s="2"/>
      <c r="L87" s="2"/>
      <c r="M87" s="2"/>
      <c r="N87" s="2"/>
      <c r="O87" s="2"/>
      <c r="P87" s="2"/>
      <c r="Q87" s="2"/>
      <c r="R87" s="2"/>
      <c r="S87" s="2"/>
      <c r="T87" s="2"/>
      <c r="U87" s="2"/>
      <c r="V87" s="2"/>
      <c r="W87" s="2"/>
      <c r="X87" s="2"/>
      <c r="Y87" s="2"/>
      <c r="Z87" s="2"/>
      <c r="AA87" s="2"/>
      <c r="AB87" s="2"/>
      <c r="AC87" s="2"/>
      <c r="AD87" s="2"/>
      <c r="AE87" s="2"/>
    </row>
    <row r="88" spans="1:31" ht="15.75" customHeight="1" x14ac:dyDescent="0.2">
      <c r="A88" s="2" t="s">
        <v>212</v>
      </c>
      <c r="B88" s="2">
        <v>41</v>
      </c>
      <c r="C88" s="2">
        <v>25</v>
      </c>
      <c r="D88" s="2">
        <v>16</v>
      </c>
      <c r="E88" s="2">
        <v>25</v>
      </c>
      <c r="F88" s="2">
        <v>16</v>
      </c>
      <c r="G88" s="2" t="s">
        <v>108</v>
      </c>
      <c r="H88" s="2">
        <v>-1.11E-2</v>
      </c>
      <c r="I88" s="2">
        <v>9.4299999999999995E-2</v>
      </c>
      <c r="J88" s="2">
        <v>0.46207000000000004</v>
      </c>
      <c r="K88" s="2"/>
      <c r="L88" s="2"/>
      <c r="M88" s="2"/>
      <c r="N88" s="2"/>
      <c r="O88" s="2"/>
      <c r="P88" s="2"/>
      <c r="Q88" s="2"/>
      <c r="R88" s="2"/>
      <c r="S88" s="2"/>
      <c r="T88" s="2"/>
      <c r="U88" s="2"/>
      <c r="V88" s="2"/>
      <c r="W88" s="2"/>
      <c r="X88" s="2"/>
      <c r="Y88" s="2"/>
      <c r="Z88" s="2"/>
      <c r="AA88" s="2"/>
      <c r="AB88" s="2"/>
      <c r="AC88" s="2"/>
      <c r="AD88" s="2"/>
      <c r="AE88" s="2"/>
    </row>
    <row r="89" spans="1:31" ht="15.75" customHeight="1" x14ac:dyDescent="0.2">
      <c r="A89" s="2" t="s">
        <v>214</v>
      </c>
      <c r="B89" s="2">
        <v>42</v>
      </c>
      <c r="C89" s="2">
        <v>26</v>
      </c>
      <c r="D89" s="2">
        <v>16</v>
      </c>
      <c r="E89" s="2">
        <v>26</v>
      </c>
      <c r="F89" s="2">
        <v>16</v>
      </c>
      <c r="G89" s="2" t="s">
        <v>108</v>
      </c>
      <c r="H89" s="2">
        <v>-0.21709999999999999</v>
      </c>
      <c r="I89" s="2">
        <v>9.6199999999999994E-2</v>
      </c>
      <c r="J89" s="2">
        <v>0.48099999999999998</v>
      </c>
      <c r="K89" s="2"/>
      <c r="L89" s="2"/>
      <c r="M89" s="2"/>
      <c r="N89" s="2"/>
      <c r="O89" s="2"/>
      <c r="P89" s="2"/>
      <c r="Q89" s="2"/>
      <c r="R89" s="2"/>
      <c r="S89" s="2"/>
      <c r="T89" s="2"/>
      <c r="U89" s="2"/>
      <c r="V89" s="2"/>
      <c r="W89" s="2"/>
      <c r="X89" s="2"/>
      <c r="Y89" s="2"/>
      <c r="Z89" s="2"/>
      <c r="AA89" s="2"/>
      <c r="AB89" s="2"/>
      <c r="AC89" s="2"/>
      <c r="AD89" s="2"/>
      <c r="AE89" s="2"/>
    </row>
    <row r="90" spans="1:31" ht="15.75" customHeight="1" x14ac:dyDescent="0.2">
      <c r="A90" s="2" t="s">
        <v>217</v>
      </c>
      <c r="B90" s="2">
        <v>55</v>
      </c>
      <c r="C90" s="2">
        <v>31</v>
      </c>
      <c r="D90" s="2">
        <v>24</v>
      </c>
      <c r="E90" s="2">
        <v>31</v>
      </c>
      <c r="F90" s="2">
        <v>24</v>
      </c>
      <c r="G90" s="2" t="s">
        <v>108</v>
      </c>
      <c r="H90" s="2">
        <v>-0.39369999999999999</v>
      </c>
      <c r="I90" s="2">
        <v>8.3299999999999999E-2</v>
      </c>
      <c r="J90" s="2">
        <v>0.52479000000000009</v>
      </c>
      <c r="K90" s="2"/>
      <c r="L90" s="2"/>
      <c r="M90" s="2"/>
      <c r="N90" s="2"/>
      <c r="O90" s="2"/>
      <c r="P90" s="2"/>
      <c r="Q90" s="2"/>
      <c r="R90" s="2"/>
      <c r="S90" s="2"/>
      <c r="T90" s="2"/>
      <c r="U90" s="2"/>
      <c r="V90" s="2"/>
      <c r="W90" s="2"/>
      <c r="X90" s="2"/>
      <c r="Y90" s="2"/>
      <c r="Z90" s="2"/>
      <c r="AA90" s="2"/>
      <c r="AB90" s="2"/>
      <c r="AC90" s="2"/>
      <c r="AD90" s="2"/>
      <c r="AE90" s="2"/>
    </row>
    <row r="91" spans="1:31" ht="15.75" customHeight="1" x14ac:dyDescent="0.2">
      <c r="A91" s="6" t="s">
        <v>239</v>
      </c>
      <c r="B91" s="2">
        <v>499</v>
      </c>
      <c r="C91" s="2">
        <v>243</v>
      </c>
      <c r="D91" s="2">
        <v>256</v>
      </c>
      <c r="E91" s="2">
        <v>243</v>
      </c>
      <c r="F91" s="2">
        <v>256</v>
      </c>
      <c r="G91" s="2" t="s">
        <v>108</v>
      </c>
      <c r="H91" s="2">
        <v>0.21560000000000001</v>
      </c>
      <c r="I91" s="2">
        <v>8.0680000000000005E-3</v>
      </c>
      <c r="J91" s="2">
        <v>8.0680000000000005E-3</v>
      </c>
      <c r="K91" s="2"/>
      <c r="L91" s="2"/>
      <c r="M91" s="2"/>
      <c r="N91" s="2"/>
      <c r="O91" s="2"/>
      <c r="P91" s="2"/>
      <c r="Q91" s="2"/>
      <c r="R91" s="2"/>
      <c r="S91" s="2"/>
      <c r="T91" s="2"/>
      <c r="U91" s="2"/>
      <c r="V91" s="2"/>
      <c r="W91" s="2"/>
      <c r="X91" s="2"/>
      <c r="Y91" s="2"/>
      <c r="Z91" s="2"/>
      <c r="AA91" s="2"/>
      <c r="AB91" s="2"/>
      <c r="AC91" s="2"/>
      <c r="AD91" s="2"/>
      <c r="AE91" s="2"/>
    </row>
    <row r="92" spans="1:31"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row>
    <row r="93" spans="1:31"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row>
    <row r="94" spans="1:31"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row>
    <row r="95" spans="1:31"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row>
    <row r="96" spans="1:31"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1"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row>
    <row r="98" spans="1:31"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row>
    <row r="99" spans="1:31"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row>
    <row r="100" spans="1:31"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row>
    <row r="101" spans="1:31"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row>
    <row r="102" spans="1:31"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row>
    <row r="103" spans="1:31"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row>
    <row r="104" spans="1:31"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row>
    <row r="105" spans="1:31"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row>
    <row r="106" spans="1:31"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row>
    <row r="107" spans="1:31"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1:31"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row>
    <row r="109" spans="1:31"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row>
    <row r="110" spans="1:31"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row>
    <row r="111" spans="1:31"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row>
    <row r="112" spans="1:31"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row>
    <row r="113" spans="1:31"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row>
    <row r="114" spans="1:31"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row>
    <row r="115" spans="1:31"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row>
    <row r="116" spans="1:31"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row>
    <row r="117" spans="1:31"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row>
    <row r="118" spans="1:31"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1"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row>
    <row r="120" spans="1:31"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row>
    <row r="121" spans="1:31"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row>
    <row r="122" spans="1:31"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row>
    <row r="123" spans="1:31"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row>
    <row r="124" spans="1:31"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row>
    <row r="125" spans="1:31"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row>
    <row r="126" spans="1:31"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row>
    <row r="127" spans="1:31"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row>
    <row r="128" spans="1:31"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row>
    <row r="129" spans="1:31"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row>
    <row r="131" spans="1:31"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row>
    <row r="132" spans="1:31"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row>
    <row r="133" spans="1:31"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row>
    <row r="134" spans="1:31"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row>
    <row r="135" spans="1:31"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row>
    <row r="136" spans="1:31"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row>
    <row r="137" spans="1:31"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row>
    <row r="138" spans="1:31"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row>
    <row r="139" spans="1:31"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row>
    <row r="140" spans="1:31"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spans="1:31"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row>
    <row r="142" spans="1:31"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row>
    <row r="143" spans="1:31"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row>
    <row r="144" spans="1:31"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row>
    <row r="145" spans="1:31"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row>
    <row r="146" spans="1:31"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row>
    <row r="147" spans="1:31"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row>
    <row r="148" spans="1:31"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row>
    <row r="149" spans="1:31"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row>
    <row r="150" spans="1:31"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row>
    <row r="151" spans="1:31"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31"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row>
    <row r="153" spans="1:31"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row>
    <row r="154" spans="1:31"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row>
    <row r="155" spans="1:31"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row>
    <row r="156" spans="1:31"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row>
    <row r="157" spans="1:31"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row>
    <row r="158" spans="1:31"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row>
    <row r="159" spans="1:31"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row>
    <row r="160" spans="1:31"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row>
    <row r="161" spans="1:31"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row>
    <row r="162" spans="1:31"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row>
    <row r="164" spans="1:31"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spans="1:31"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row>
    <row r="166" spans="1:31"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row>
    <row r="167" spans="1:31"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row>
    <row r="168" spans="1:31"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row>
    <row r="169" spans="1:31"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row>
    <row r="170" spans="1:31"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row>
    <row r="171" spans="1:31"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row>
    <row r="172" spans="1:31"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row>
    <row r="173" spans="1:31"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row>
    <row r="175" spans="1:31"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row>
    <row r="176" spans="1:31"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row>
    <row r="177" spans="1:31"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row>
    <row r="178" spans="1:31"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row>
    <row r="179" spans="1:31"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row>
    <row r="180" spans="1:31"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row>
    <row r="181" spans="1:31"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row>
    <row r="182" spans="1:31"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row>
    <row r="183" spans="1:31"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row>
    <row r="184" spans="1:31"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1"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row>
    <row r="186" spans="1:31"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row>
    <row r="187" spans="1:31"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row>
    <row r="188" spans="1:31"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row>
    <row r="189" spans="1:31"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row>
    <row r="190" spans="1:31"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row>
    <row r="191" spans="1:31"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row>
    <row r="192" spans="1:31"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row>
    <row r="193" spans="1:31"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row>
    <row r="194" spans="1:31"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row>
    <row r="195" spans="1:31"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spans="1:31"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row>
    <row r="197" spans="1:31"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row>
    <row r="198" spans="1:31"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row>
    <row r="199" spans="1:31"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row>
    <row r="200" spans="1:31"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row>
    <row r="201" spans="1:31"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row>
    <row r="202" spans="1:31"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row>
    <row r="203" spans="1:31"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row>
    <row r="204" spans="1:31"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row>
    <row r="205" spans="1:31"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row>
    <row r="206" spans="1:31"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1"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row>
    <row r="208" spans="1:31"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row>
    <row r="209" spans="1:31"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row>
    <row r="210" spans="1:31"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row>
    <row r="211" spans="1:31"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row>
    <row r="212" spans="1:31"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row>
    <row r="213" spans="1:31"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row>
    <row r="214" spans="1:31"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row>
    <row r="215" spans="1:31"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row>
    <row r="216" spans="1:31"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row>
    <row r="217" spans="1:31"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row>
    <row r="219" spans="1:31"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row>
    <row r="220" spans="1:31"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row>
    <row r="221" spans="1:31"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row>
    <row r="222" spans="1:31"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All Effects</vt:lpstr>
      <vt:lpstr>Main Analysis</vt:lpstr>
      <vt:lpstr>AcAchMod</vt:lpstr>
      <vt:lpstr>IntervalMod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2019-10-02T20:42:59Z</dcterms:created>
  <dcterms:modified xsi:type="dcterms:W3CDTF">2021-10-28T20:27:50Z</dcterms:modified>
</cp:coreProperties>
</file>